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definedNames>
    <definedName name="_xlnm.Print_Titles" localSheetId="0">Лист1!$A:$C</definedName>
    <definedName name="_xlnm.Print_Area" localSheetId="0">Лист1!$A$1:$G$57</definedName>
  </definedNames>
  <calcPr calcId="144525"/>
</workbook>
</file>

<file path=xl/calcChain.xml><?xml version="1.0" encoding="utf-8"?>
<calcChain xmlns="http://schemas.openxmlformats.org/spreadsheetml/2006/main">
  <c r="E55" i="1" l="1"/>
  <c r="D55" i="1"/>
  <c r="E54" i="1"/>
  <c r="D54" i="1"/>
  <c r="F40" i="1"/>
  <c r="F32" i="1"/>
  <c r="F31" i="1"/>
  <c r="F25" i="1" l="1"/>
  <c r="E51" i="1" l="1"/>
  <c r="E48" i="1"/>
  <c r="E13" i="1"/>
  <c r="D48" i="1"/>
  <c r="D41" i="1"/>
  <c r="D39" i="1"/>
  <c r="D13" i="1"/>
  <c r="F54" i="1" l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39" i="1"/>
  <c r="F38" i="1"/>
  <c r="F37" i="1"/>
  <c r="F36" i="1"/>
  <c r="F35" i="1"/>
  <c r="F34" i="1"/>
  <c r="F33" i="1"/>
  <c r="F30" i="1"/>
  <c r="F29" i="1"/>
  <c r="F28" i="1"/>
  <c r="F27" i="1"/>
  <c r="F26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55" i="1" l="1"/>
</calcChain>
</file>

<file path=xl/sharedStrings.xml><?xml version="1.0" encoding="utf-8"?>
<sst xmlns="http://schemas.openxmlformats.org/spreadsheetml/2006/main" count="60" uniqueCount="60">
  <si>
    <t>% викон.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</si>
  <si>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</si>
  <si>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</si>
  <si>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</si>
  <si>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</si>
  <si>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та фінансових установ комунальної власності </t>
  </si>
  <si>
    <t>Рентна плата за користування надрами для видобування корисних копалин загальнодержавного значення </t>
  </si>
  <si>
    <t>Рентна плата за користування надрами для видобування корисних копалин місцевого значення </t>
  </si>
  <si>
    <t>Акцизний податок з реалізації суб`єктами господарювання роздрібної торгівлі підакцизних товарів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</si>
  <si>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</si>
  <si>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</si>
  <si>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</si>
  <si>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</si>
  <si>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</si>
  <si>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</si>
  <si>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</si>
  <si>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</si>
  <si>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Транспортний податок з юридичних осіб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</si>
  <si>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</si>
  <si>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</si>
  <si>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</si>
  <si>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</si>
  <si>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</si>
  <si>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</si>
  <si>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</si>
  <si>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</si>
  <si>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</si>
  <si>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</si>
  <si>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</si>
  <si>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</si>
  <si>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Базова дотація </t>
  </si>
  <si>
    <t>Субвенція з державного бюджету місцевим бюджетам на формування інфраструктури об`єднаних територіальних громад</t>
  </si>
  <si>
    <t>Освітня субвенція з державного бюджету місцевим бюджетам </t>
  </si>
  <si>
    <t>Медична субвенція з державного бюджету місцевим бюджетам 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</si>
  <si>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</si>
  <si>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</si>
  <si>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</si>
  <si>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</si>
  <si>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</si>
  <si>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Субвенція з місцевого бюджету на відшкодування вартості лікарських засобів для лікування окремих захворювань за рахунок відповідної субвенції з державного бюджету,</t>
  </si>
  <si>
    <t>Інші субвенції з місцевого бюджету</t>
  </si>
  <si>
    <t>Субвенція з місцевого бюджету на реалізацію заходів, спрямованих на підвищення якості освіти за рахунок відповідної субвенції з державного бюджету</t>
  </si>
  <si>
    <t>Всього без урахування трансферт</t>
  </si>
  <si>
    <t>Всього</t>
  </si>
  <si>
    <t>Доходи бюджету об'єднаної територіальної громади Оріхівської міської ради за І півріччя 2019 року</t>
  </si>
  <si>
    <t>(загальний фонд)</t>
  </si>
  <si>
    <t>тис. грн.</t>
  </si>
  <si>
    <t>Акцизний податок з вироблених в Україні підакцизних товарів (пальне) </t>
  </si>
  <si>
    <t>Акцизний податок з ввезених на митну територію України підакцизних товарів (пальне) </t>
  </si>
  <si>
    <t>Код</t>
  </si>
  <si>
    <t>Назва</t>
  </si>
  <si>
    <t>Начальник відділу бюджетних відносин</t>
  </si>
  <si>
    <t>Н.В. Тараненко</t>
  </si>
  <si>
    <t>Транспортний податок з фізичних осіб </t>
  </si>
  <si>
    <t>Доходи бюджету об'єднаної територіальної громади Оріхівської міської ради за  2019 рік</t>
  </si>
  <si>
    <t>Уточнений план на  2019 рік</t>
  </si>
  <si>
    <t>Факт за 2019 рік</t>
  </si>
  <si>
    <t>Адміністративні штрафи та інші санкції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</si>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</sst>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4" fontId="0" fillId="0" borderId="0" xfId="0" applyNumberFormat="1"/>
    <xf numFmtId="0" fontId="7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19" zoomScaleNormal="100" workbookViewId="0">
      <selection activeCell="E62" sqref="E62"/>
    </sheetView>
  </sheetViews>
  <sheetFormatPr defaultRowHeight="12.75" x14ac:dyDescent="0.2"/>
  <cols>
    <col min="1" max="1" width="0.140625" customWidth="1"/>
    <col min="2" max="2" width="12.85546875" customWidth="1"/>
    <col min="3" max="3" width="67.7109375" customWidth="1"/>
    <col min="4" max="5" width="17.140625" customWidth="1"/>
    <col min="6" max="6" width="15.140625" customWidth="1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49.5" customHeight="1" x14ac:dyDescent="0.35">
      <c r="A2" s="3" t="s">
        <v>44</v>
      </c>
      <c r="B2" s="18" t="s">
        <v>54</v>
      </c>
      <c r="C2" s="19"/>
      <c r="D2" s="19"/>
      <c r="E2" s="19"/>
      <c r="F2" s="19"/>
      <c r="G2" s="1"/>
      <c r="H2" s="1"/>
      <c r="I2" s="1"/>
      <c r="J2" s="1"/>
      <c r="K2" s="1"/>
    </row>
    <row r="3" spans="1:11" ht="18.75" x14ac:dyDescent="0.3">
      <c r="A3" s="1"/>
      <c r="B3" s="18" t="s">
        <v>45</v>
      </c>
      <c r="C3" s="19"/>
      <c r="D3" s="19"/>
      <c r="E3" s="19"/>
      <c r="F3" s="19"/>
      <c r="G3" s="1"/>
      <c r="H3" s="1"/>
      <c r="I3" s="1"/>
      <c r="J3" s="1"/>
      <c r="K3" s="1"/>
    </row>
    <row r="4" spans="1:11" ht="18.75" x14ac:dyDescent="0.3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15.75" x14ac:dyDescent="0.25">
      <c r="F5" s="4" t="s">
        <v>46</v>
      </c>
    </row>
    <row r="6" spans="1:11" s="2" customFormat="1" ht="69.75" customHeight="1" x14ac:dyDescent="0.2">
      <c r="A6" s="8"/>
      <c r="B6" s="9" t="s">
        <v>49</v>
      </c>
      <c r="C6" s="9" t="s">
        <v>50</v>
      </c>
      <c r="D6" s="10" t="s">
        <v>55</v>
      </c>
      <c r="E6" s="10" t="s">
        <v>56</v>
      </c>
      <c r="F6" s="10" t="s">
        <v>0</v>
      </c>
    </row>
    <row r="7" spans="1:11" ht="31.5" x14ac:dyDescent="0.2">
      <c r="A7" s="6"/>
      <c r="B7" s="7">
        <v>11010100</v>
      </c>
      <c r="C7" s="6" t="s">
        <v>1</v>
      </c>
      <c r="D7" s="12">
        <v>36029.199999999997</v>
      </c>
      <c r="E7" s="12">
        <v>36595.599999999999</v>
      </c>
      <c r="F7" s="12">
        <f t="shared" ref="F7:F55" si="0">IF(D7=0,0,E7/D7*100)</f>
        <v>101.57205821944424</v>
      </c>
    </row>
    <row r="8" spans="1:11" ht="63" x14ac:dyDescent="0.2">
      <c r="A8" s="6"/>
      <c r="B8" s="7">
        <v>11010200</v>
      </c>
      <c r="C8" s="6" t="s">
        <v>2</v>
      </c>
      <c r="D8" s="12">
        <v>2141</v>
      </c>
      <c r="E8" s="12">
        <v>2308.5</v>
      </c>
      <c r="F8" s="12">
        <f t="shared" si="0"/>
        <v>107.82344698738906</v>
      </c>
    </row>
    <row r="9" spans="1:11" ht="31.5" x14ac:dyDescent="0.2">
      <c r="A9" s="6"/>
      <c r="B9" s="7">
        <v>11010400</v>
      </c>
      <c r="C9" s="6" t="s">
        <v>3</v>
      </c>
      <c r="D9" s="12">
        <v>3630</v>
      </c>
      <c r="E9" s="12">
        <v>3903.9</v>
      </c>
      <c r="F9" s="12">
        <f t="shared" si="0"/>
        <v>107.54545454545455</v>
      </c>
    </row>
    <row r="10" spans="1:11" ht="31.5" x14ac:dyDescent="0.2">
      <c r="A10" s="6"/>
      <c r="B10" s="7">
        <v>11010500</v>
      </c>
      <c r="C10" s="6" t="s">
        <v>4</v>
      </c>
      <c r="D10" s="12">
        <v>1325</v>
      </c>
      <c r="E10" s="12">
        <v>1332.3</v>
      </c>
      <c r="F10" s="12">
        <f t="shared" si="0"/>
        <v>100.55094339622642</v>
      </c>
    </row>
    <row r="11" spans="1:11" ht="31.5" x14ac:dyDescent="0.2">
      <c r="A11" s="6"/>
      <c r="B11" s="7">
        <v>11020200</v>
      </c>
      <c r="C11" s="6" t="s">
        <v>5</v>
      </c>
      <c r="D11" s="12">
        <v>18.3</v>
      </c>
      <c r="E11" s="12">
        <v>18.600000000000001</v>
      </c>
      <c r="F11" s="12">
        <f t="shared" si="0"/>
        <v>101.63934426229508</v>
      </c>
    </row>
    <row r="12" spans="1:11" ht="31.5" x14ac:dyDescent="0.2">
      <c r="A12" s="6"/>
      <c r="B12" s="7">
        <v>13030100</v>
      </c>
      <c r="C12" s="6" t="s">
        <v>6</v>
      </c>
      <c r="D12" s="12">
        <v>25.2</v>
      </c>
      <c r="E12" s="12">
        <v>30.8</v>
      </c>
      <c r="F12" s="12">
        <f t="shared" si="0"/>
        <v>122.22222222222223</v>
      </c>
    </row>
    <row r="13" spans="1:11" ht="31.5" x14ac:dyDescent="0.2">
      <c r="A13" s="6"/>
      <c r="B13" s="7">
        <v>13030200</v>
      </c>
      <c r="C13" s="6" t="s">
        <v>7</v>
      </c>
      <c r="D13" s="12">
        <f>41900/1000</f>
        <v>41.9</v>
      </c>
      <c r="E13" s="12">
        <f>41973.62/1000</f>
        <v>41.973620000000004</v>
      </c>
      <c r="F13" s="12">
        <f t="shared" si="0"/>
        <v>100.17570405727925</v>
      </c>
    </row>
    <row r="14" spans="1:11" ht="31.5" x14ac:dyDescent="0.2">
      <c r="A14" s="6"/>
      <c r="B14" s="7">
        <v>14021900</v>
      </c>
      <c r="C14" s="6" t="s">
        <v>47</v>
      </c>
      <c r="D14" s="12">
        <v>450</v>
      </c>
      <c r="E14" s="12">
        <v>472.4</v>
      </c>
      <c r="F14" s="12">
        <f t="shared" si="0"/>
        <v>104.97777777777777</v>
      </c>
    </row>
    <row r="15" spans="1:11" ht="31.5" x14ac:dyDescent="0.2">
      <c r="A15" s="6"/>
      <c r="B15" s="7">
        <v>14031900</v>
      </c>
      <c r="C15" s="6" t="s">
        <v>48</v>
      </c>
      <c r="D15" s="12">
        <v>2065</v>
      </c>
      <c r="E15" s="12">
        <v>1931.7</v>
      </c>
      <c r="F15" s="12">
        <f t="shared" si="0"/>
        <v>93.544794188861985</v>
      </c>
    </row>
    <row r="16" spans="1:11" ht="31.5" x14ac:dyDescent="0.2">
      <c r="A16" s="6"/>
      <c r="B16" s="7">
        <v>14040000</v>
      </c>
      <c r="C16" s="6" t="s">
        <v>8</v>
      </c>
      <c r="D16" s="12">
        <v>2475</v>
      </c>
      <c r="E16" s="12">
        <v>2537.4</v>
      </c>
      <c r="F16" s="12">
        <f t="shared" si="0"/>
        <v>102.52121212121213</v>
      </c>
    </row>
    <row r="17" spans="1:6" ht="47.25" x14ac:dyDescent="0.2">
      <c r="A17" s="6"/>
      <c r="B17" s="7">
        <v>18010100</v>
      </c>
      <c r="C17" s="6" t="s">
        <v>9</v>
      </c>
      <c r="D17" s="12">
        <v>14</v>
      </c>
      <c r="E17" s="12">
        <v>15.1</v>
      </c>
      <c r="F17" s="12">
        <f t="shared" si="0"/>
        <v>107.85714285714285</v>
      </c>
    </row>
    <row r="18" spans="1:6" ht="47.25" x14ac:dyDescent="0.2">
      <c r="A18" s="6"/>
      <c r="B18" s="7">
        <v>18010200</v>
      </c>
      <c r="C18" s="6" t="s">
        <v>10</v>
      </c>
      <c r="D18" s="12">
        <v>192</v>
      </c>
      <c r="E18" s="12">
        <v>195.4</v>
      </c>
      <c r="F18" s="12">
        <f t="shared" si="0"/>
        <v>101.77083333333334</v>
      </c>
    </row>
    <row r="19" spans="1:6" ht="47.25" x14ac:dyDescent="0.2">
      <c r="A19" s="6"/>
      <c r="B19" s="7">
        <v>18010300</v>
      </c>
      <c r="C19" s="6" t="s">
        <v>11</v>
      </c>
      <c r="D19" s="12">
        <v>145</v>
      </c>
      <c r="E19" s="12">
        <v>161.69999999999999</v>
      </c>
      <c r="F19" s="12">
        <f t="shared" si="0"/>
        <v>111.51724137931033</v>
      </c>
    </row>
    <row r="20" spans="1:6" ht="47.25" x14ac:dyDescent="0.2">
      <c r="A20" s="6"/>
      <c r="B20" s="7">
        <v>18010400</v>
      </c>
      <c r="C20" s="6" t="s">
        <v>12</v>
      </c>
      <c r="D20" s="12">
        <v>273.3</v>
      </c>
      <c r="E20" s="12">
        <v>280.3</v>
      </c>
      <c r="F20" s="12">
        <f t="shared" si="0"/>
        <v>102.56128796194656</v>
      </c>
    </row>
    <row r="21" spans="1:6" ht="15.75" x14ac:dyDescent="0.2">
      <c r="A21" s="6"/>
      <c r="B21" s="7">
        <v>18010500</v>
      </c>
      <c r="C21" s="6" t="s">
        <v>13</v>
      </c>
      <c r="D21" s="12">
        <v>13845.2</v>
      </c>
      <c r="E21" s="12">
        <v>13884.7</v>
      </c>
      <c r="F21" s="12">
        <f t="shared" si="0"/>
        <v>100.28529743160084</v>
      </c>
    </row>
    <row r="22" spans="1:6" ht="15.75" x14ac:dyDescent="0.2">
      <c r="A22" s="6"/>
      <c r="B22" s="7">
        <v>18010600</v>
      </c>
      <c r="C22" s="6" t="s">
        <v>14</v>
      </c>
      <c r="D22" s="12">
        <v>3505</v>
      </c>
      <c r="E22" s="12">
        <v>3589.5</v>
      </c>
      <c r="F22" s="12">
        <f t="shared" si="0"/>
        <v>102.41084165477889</v>
      </c>
    </row>
    <row r="23" spans="1:6" ht="15.75" x14ac:dyDescent="0.2">
      <c r="A23" s="6"/>
      <c r="B23" s="7">
        <v>18010700</v>
      </c>
      <c r="C23" s="6" t="s">
        <v>15</v>
      </c>
      <c r="D23" s="12">
        <v>841</v>
      </c>
      <c r="E23" s="12">
        <v>850.8</v>
      </c>
      <c r="F23" s="12">
        <f t="shared" si="0"/>
        <v>101.16527942925089</v>
      </c>
    </row>
    <row r="24" spans="1:6" ht="15.75" x14ac:dyDescent="0.2">
      <c r="A24" s="6"/>
      <c r="B24" s="7">
        <v>18010900</v>
      </c>
      <c r="C24" s="6" t="s">
        <v>16</v>
      </c>
      <c r="D24" s="12">
        <v>1654.5</v>
      </c>
      <c r="E24" s="12">
        <v>1724.1</v>
      </c>
      <c r="F24" s="12">
        <f t="shared" si="0"/>
        <v>104.20670897552129</v>
      </c>
    </row>
    <row r="25" spans="1:6" ht="15.75" x14ac:dyDescent="0.2">
      <c r="A25" s="11"/>
      <c r="B25" s="7">
        <v>18011000</v>
      </c>
      <c r="C25" s="11" t="s">
        <v>53</v>
      </c>
      <c r="D25" s="12">
        <v>22</v>
      </c>
      <c r="E25" s="12">
        <v>22.9</v>
      </c>
      <c r="F25" s="12">
        <f t="shared" si="0"/>
        <v>104.09090909090908</v>
      </c>
    </row>
    <row r="26" spans="1:6" ht="15.75" x14ac:dyDescent="0.2">
      <c r="A26" s="6"/>
      <c r="B26" s="7">
        <v>18011100</v>
      </c>
      <c r="C26" s="6" t="s">
        <v>17</v>
      </c>
      <c r="D26" s="12">
        <v>25</v>
      </c>
      <c r="E26" s="12">
        <v>25</v>
      </c>
      <c r="F26" s="12">
        <f t="shared" si="0"/>
        <v>100</v>
      </c>
    </row>
    <row r="27" spans="1:6" ht="15.75" x14ac:dyDescent="0.2">
      <c r="A27" s="6"/>
      <c r="B27" s="7">
        <v>18050300</v>
      </c>
      <c r="C27" s="6" t="s">
        <v>18</v>
      </c>
      <c r="D27" s="12">
        <v>1112</v>
      </c>
      <c r="E27" s="12">
        <v>1125.8</v>
      </c>
      <c r="F27" s="12">
        <f t="shared" si="0"/>
        <v>101.2410071942446</v>
      </c>
    </row>
    <row r="28" spans="1:6" ht="15.75" x14ac:dyDescent="0.2">
      <c r="A28" s="6"/>
      <c r="B28" s="7">
        <v>18050400</v>
      </c>
      <c r="C28" s="6" t="s">
        <v>19</v>
      </c>
      <c r="D28" s="12">
        <v>7673</v>
      </c>
      <c r="E28" s="12">
        <v>7812.5</v>
      </c>
      <c r="F28" s="12">
        <f t="shared" si="0"/>
        <v>101.81806333898085</v>
      </c>
    </row>
    <row r="29" spans="1:6" ht="63" x14ac:dyDescent="0.2">
      <c r="A29" s="6"/>
      <c r="B29" s="7">
        <v>18050500</v>
      </c>
      <c r="C29" s="6" t="s">
        <v>20</v>
      </c>
      <c r="D29" s="12">
        <v>3551.5</v>
      </c>
      <c r="E29" s="12">
        <v>3665.5</v>
      </c>
      <c r="F29" s="12">
        <f t="shared" si="0"/>
        <v>103.20991130508237</v>
      </c>
    </row>
    <row r="30" spans="1:6" ht="47.25" x14ac:dyDescent="0.2">
      <c r="A30" s="6"/>
      <c r="B30" s="7">
        <v>21010300</v>
      </c>
      <c r="C30" s="6" t="s">
        <v>21</v>
      </c>
      <c r="D30" s="12">
        <v>0</v>
      </c>
      <c r="E30" s="12">
        <v>0.9</v>
      </c>
      <c r="F30" s="12">
        <f t="shared" si="0"/>
        <v>0</v>
      </c>
    </row>
    <row r="31" spans="1:6" ht="15.75" x14ac:dyDescent="0.2">
      <c r="A31" s="14"/>
      <c r="B31" s="7">
        <v>21081100</v>
      </c>
      <c r="C31" s="14" t="s">
        <v>57</v>
      </c>
      <c r="D31" s="12">
        <v>0</v>
      </c>
      <c r="E31" s="12">
        <v>0.6</v>
      </c>
      <c r="F31" s="12">
        <f t="shared" si="0"/>
        <v>0</v>
      </c>
    </row>
    <row r="32" spans="1:6" ht="55.5" customHeight="1" x14ac:dyDescent="0.2">
      <c r="A32" s="14"/>
      <c r="B32" s="7">
        <v>21081500</v>
      </c>
      <c r="C32" s="14" t="s">
        <v>58</v>
      </c>
      <c r="D32" s="12">
        <v>0</v>
      </c>
      <c r="E32" s="12">
        <v>1.4</v>
      </c>
      <c r="F32" s="12">
        <f t="shared" si="0"/>
        <v>0</v>
      </c>
    </row>
    <row r="33" spans="1:6" ht="47.25" x14ac:dyDescent="0.2">
      <c r="A33" s="6"/>
      <c r="B33" s="7">
        <v>22010300</v>
      </c>
      <c r="C33" s="6" t="s">
        <v>23</v>
      </c>
      <c r="D33" s="12">
        <v>50</v>
      </c>
      <c r="E33" s="12">
        <v>17</v>
      </c>
      <c r="F33" s="12">
        <f t="shared" si="0"/>
        <v>34</v>
      </c>
    </row>
    <row r="34" spans="1:6" ht="15.75" x14ac:dyDescent="0.2">
      <c r="A34" s="6"/>
      <c r="B34" s="7">
        <v>22012500</v>
      </c>
      <c r="C34" s="6" t="s">
        <v>24</v>
      </c>
      <c r="D34" s="12">
        <v>762</v>
      </c>
      <c r="E34" s="12">
        <v>647.1</v>
      </c>
      <c r="F34" s="12">
        <f t="shared" si="0"/>
        <v>84.921259842519689</v>
      </c>
    </row>
    <row r="35" spans="1:6" ht="31.5" x14ac:dyDescent="0.2">
      <c r="A35" s="6"/>
      <c r="B35" s="7">
        <v>22012600</v>
      </c>
      <c r="C35" s="6" t="s">
        <v>25</v>
      </c>
      <c r="D35" s="12">
        <v>200</v>
      </c>
      <c r="E35" s="12">
        <v>183.7</v>
      </c>
      <c r="F35" s="12">
        <f t="shared" si="0"/>
        <v>91.85</v>
      </c>
    </row>
    <row r="36" spans="1:6" ht="47.25" x14ac:dyDescent="0.2">
      <c r="A36" s="6"/>
      <c r="B36" s="7">
        <v>22080400</v>
      </c>
      <c r="C36" s="6" t="s">
        <v>26</v>
      </c>
      <c r="D36" s="12">
        <v>372.6</v>
      </c>
      <c r="E36" s="12">
        <v>390.3</v>
      </c>
      <c r="F36" s="12">
        <f t="shared" si="0"/>
        <v>104.75040257648953</v>
      </c>
    </row>
    <row r="37" spans="1:6" ht="47.25" x14ac:dyDescent="0.2">
      <c r="A37" s="6"/>
      <c r="B37" s="7">
        <v>22090100</v>
      </c>
      <c r="C37" s="6" t="s">
        <v>27</v>
      </c>
      <c r="D37" s="12">
        <v>61.5</v>
      </c>
      <c r="E37" s="12">
        <v>69.7</v>
      </c>
      <c r="F37" s="12">
        <f t="shared" si="0"/>
        <v>113.33333333333333</v>
      </c>
    </row>
    <row r="38" spans="1:6" ht="47.25" x14ac:dyDescent="0.2">
      <c r="A38" s="6"/>
      <c r="B38" s="7">
        <v>22090400</v>
      </c>
      <c r="C38" s="6" t="s">
        <v>28</v>
      </c>
      <c r="D38" s="12">
        <v>6.3</v>
      </c>
      <c r="E38" s="12">
        <v>5.3</v>
      </c>
      <c r="F38" s="12">
        <f t="shared" si="0"/>
        <v>84.126984126984127</v>
      </c>
    </row>
    <row r="39" spans="1:6" ht="15.75" x14ac:dyDescent="0.2">
      <c r="A39" s="6"/>
      <c r="B39" s="7">
        <v>24060300</v>
      </c>
      <c r="C39" s="6" t="s">
        <v>22</v>
      </c>
      <c r="D39" s="12">
        <f>13905/1000</f>
        <v>13.904999999999999</v>
      </c>
      <c r="E39" s="12">
        <v>21.6</v>
      </c>
      <c r="F39" s="12">
        <f t="shared" si="0"/>
        <v>155.33980582524273</v>
      </c>
    </row>
    <row r="40" spans="1:6" ht="79.5" customHeight="1" x14ac:dyDescent="0.2">
      <c r="A40" s="14"/>
      <c r="B40" s="7">
        <v>24062200</v>
      </c>
      <c r="C40" s="14" t="s">
        <v>59</v>
      </c>
      <c r="D40" s="12">
        <v>26.3</v>
      </c>
      <c r="E40" s="12">
        <v>26.4</v>
      </c>
      <c r="F40" s="12">
        <f t="shared" si="0"/>
        <v>100.38022813688212</v>
      </c>
    </row>
    <row r="41" spans="1:6" ht="63" x14ac:dyDescent="0.2">
      <c r="A41" s="6"/>
      <c r="B41" s="7">
        <v>31010200</v>
      </c>
      <c r="C41" s="6" t="s">
        <v>29</v>
      </c>
      <c r="D41" s="12">
        <f>2470/1000</f>
        <v>2.4700000000000002</v>
      </c>
      <c r="E41" s="12">
        <v>5.9</v>
      </c>
      <c r="F41" s="12">
        <f t="shared" si="0"/>
        <v>238.86639676113361</v>
      </c>
    </row>
    <row r="42" spans="1:6" ht="15.75" x14ac:dyDescent="0.2">
      <c r="A42" s="6"/>
      <c r="B42" s="7">
        <v>41020100</v>
      </c>
      <c r="C42" s="6" t="s">
        <v>30</v>
      </c>
      <c r="D42" s="12">
        <v>2294.1</v>
      </c>
      <c r="E42" s="12">
        <v>2294.1</v>
      </c>
      <c r="F42" s="12">
        <f t="shared" si="0"/>
        <v>100</v>
      </c>
    </row>
    <row r="43" spans="1:6" ht="31.5" x14ac:dyDescent="0.2">
      <c r="A43" s="6"/>
      <c r="B43" s="7">
        <v>41033200</v>
      </c>
      <c r="C43" s="6" t="s">
        <v>31</v>
      </c>
      <c r="D43" s="12">
        <v>2998.5</v>
      </c>
      <c r="E43" s="12">
        <v>2997.2</v>
      </c>
      <c r="F43" s="12">
        <f t="shared" si="0"/>
        <v>99.956644989161234</v>
      </c>
    </row>
    <row r="44" spans="1:6" ht="15.75" x14ac:dyDescent="0.2">
      <c r="A44" s="6"/>
      <c r="B44" s="7">
        <v>41033900</v>
      </c>
      <c r="C44" s="6" t="s">
        <v>32</v>
      </c>
      <c r="D44" s="12">
        <v>38952</v>
      </c>
      <c r="E44" s="12">
        <v>38952</v>
      </c>
      <c r="F44" s="12">
        <f t="shared" si="0"/>
        <v>100</v>
      </c>
    </row>
    <row r="45" spans="1:6" ht="31.5" x14ac:dyDescent="0.2">
      <c r="A45" s="6"/>
      <c r="B45" s="7">
        <v>41034200</v>
      </c>
      <c r="C45" s="6" t="s">
        <v>33</v>
      </c>
      <c r="D45" s="12">
        <v>12990.2</v>
      </c>
      <c r="E45" s="12">
        <v>12990.2</v>
      </c>
      <c r="F45" s="12">
        <f t="shared" si="0"/>
        <v>100</v>
      </c>
    </row>
    <row r="46" spans="1:6" ht="63" x14ac:dyDescent="0.2">
      <c r="A46" s="6"/>
      <c r="B46" s="7">
        <v>41040200</v>
      </c>
      <c r="C46" s="6" t="s">
        <v>34</v>
      </c>
      <c r="D46" s="12">
        <v>2730.8</v>
      </c>
      <c r="E46" s="12">
        <v>2730.8</v>
      </c>
      <c r="F46" s="12">
        <f t="shared" si="0"/>
        <v>100</v>
      </c>
    </row>
    <row r="47" spans="1:6" ht="31.5" x14ac:dyDescent="0.2">
      <c r="A47" s="6"/>
      <c r="B47" s="7">
        <v>41051000</v>
      </c>
      <c r="C47" s="6" t="s">
        <v>35</v>
      </c>
      <c r="D47" s="12">
        <v>940.3</v>
      </c>
      <c r="E47" s="12">
        <v>940.3</v>
      </c>
      <c r="F47" s="12">
        <f t="shared" si="0"/>
        <v>100</v>
      </c>
    </row>
    <row r="48" spans="1:6" ht="47.25" x14ac:dyDescent="0.2">
      <c r="A48" s="6"/>
      <c r="B48" s="7">
        <v>41051100</v>
      </c>
      <c r="C48" s="6" t="s">
        <v>36</v>
      </c>
      <c r="D48" s="12">
        <f>58292/1000</f>
        <v>58.292000000000002</v>
      </c>
      <c r="E48" s="12">
        <f>58292/1000</f>
        <v>58.292000000000002</v>
      </c>
      <c r="F48" s="12">
        <f t="shared" si="0"/>
        <v>100</v>
      </c>
    </row>
    <row r="49" spans="1:6" ht="47.25" x14ac:dyDescent="0.2">
      <c r="A49" s="6"/>
      <c r="B49" s="7">
        <v>41051200</v>
      </c>
      <c r="C49" s="6" t="s">
        <v>37</v>
      </c>
      <c r="D49" s="12">
        <v>527.4</v>
      </c>
      <c r="E49" s="12">
        <v>527.4</v>
      </c>
      <c r="F49" s="12">
        <f t="shared" si="0"/>
        <v>100</v>
      </c>
    </row>
    <row r="50" spans="1:6" ht="63" x14ac:dyDescent="0.2">
      <c r="A50" s="6"/>
      <c r="B50" s="7">
        <v>41051400</v>
      </c>
      <c r="C50" s="6" t="s">
        <v>38</v>
      </c>
      <c r="D50" s="12">
        <v>564.20000000000005</v>
      </c>
      <c r="E50" s="12">
        <v>537</v>
      </c>
      <c r="F50" s="12">
        <f t="shared" si="0"/>
        <v>95.179014533853234</v>
      </c>
    </row>
    <row r="51" spans="1:6" ht="47.25" x14ac:dyDescent="0.2">
      <c r="A51" s="6"/>
      <c r="B51" s="7">
        <v>41052000</v>
      </c>
      <c r="C51" s="6" t="s">
        <v>39</v>
      </c>
      <c r="D51" s="12">
        <v>127.7</v>
      </c>
      <c r="E51" s="12">
        <f>127727/1000</f>
        <v>127.727</v>
      </c>
      <c r="F51" s="12">
        <f t="shared" si="0"/>
        <v>100.0211433046202</v>
      </c>
    </row>
    <row r="52" spans="1:6" ht="15.75" x14ac:dyDescent="0.2">
      <c r="A52" s="6"/>
      <c r="B52" s="7">
        <v>41053900</v>
      </c>
      <c r="C52" s="6" t="s">
        <v>40</v>
      </c>
      <c r="D52" s="12">
        <v>562.20000000000005</v>
      </c>
      <c r="E52" s="12">
        <v>536.5</v>
      </c>
      <c r="F52" s="12">
        <f t="shared" si="0"/>
        <v>95.428673070081814</v>
      </c>
    </row>
    <row r="53" spans="1:6" ht="47.25" x14ac:dyDescent="0.2">
      <c r="A53" s="6"/>
      <c r="B53" s="7">
        <v>41054300</v>
      </c>
      <c r="C53" s="6" t="s">
        <v>41</v>
      </c>
      <c r="D53" s="12">
        <v>227.5</v>
      </c>
      <c r="E53" s="12">
        <v>227.5</v>
      </c>
      <c r="F53" s="12">
        <f t="shared" si="0"/>
        <v>100</v>
      </c>
    </row>
    <row r="54" spans="1:6" ht="15.75" x14ac:dyDescent="0.2">
      <c r="A54" s="16" t="s">
        <v>42</v>
      </c>
      <c r="B54" s="17"/>
      <c r="C54" s="17"/>
      <c r="D54" s="13">
        <f>SUM(D7:D41)</f>
        <v>82549.175000000017</v>
      </c>
      <c r="E54" s="13">
        <f>SUM(E7:E41)</f>
        <v>83896.373619999998</v>
      </c>
      <c r="F54" s="13">
        <f t="shared" si="0"/>
        <v>101.63199525616093</v>
      </c>
    </row>
    <row r="55" spans="1:6" ht="15.75" x14ac:dyDescent="0.2">
      <c r="A55" s="16" t="s">
        <v>43</v>
      </c>
      <c r="B55" s="17"/>
      <c r="C55" s="17"/>
      <c r="D55" s="13">
        <f>SUM(D7:D53)</f>
        <v>145522.36700000003</v>
      </c>
      <c r="E55" s="13">
        <f>SUM(E7:E53)</f>
        <v>146815.39261999997</v>
      </c>
      <c r="F55" s="13">
        <f t="shared" si="0"/>
        <v>100.8885408110493</v>
      </c>
    </row>
    <row r="56" spans="1:6" ht="15.75" x14ac:dyDescent="0.25">
      <c r="A56" s="5"/>
      <c r="B56" s="5"/>
      <c r="C56" s="5"/>
      <c r="D56" s="5"/>
      <c r="E56" s="5"/>
      <c r="F56" s="5"/>
    </row>
    <row r="57" spans="1:6" x14ac:dyDescent="0.2">
      <c r="B57" t="s">
        <v>51</v>
      </c>
      <c r="D57" t="s">
        <v>52</v>
      </c>
    </row>
    <row r="62" spans="1:6" x14ac:dyDescent="0.2">
      <c r="D62" s="15"/>
    </row>
  </sheetData>
  <mergeCells count="5">
    <mergeCell ref="A54:C54"/>
    <mergeCell ref="A55:C55"/>
    <mergeCell ref="B2:F2"/>
    <mergeCell ref="B3:F3"/>
    <mergeCell ref="A4:K4"/>
  </mergeCells>
  <pageMargins left="0.59055118110236227" right="0.59055118110236227" top="0.39370078740157483" bottom="0.39370078740157483" header="0" footer="0"/>
  <pageSetup paperSize="9" scale="7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2019-07-01T13:39:31Z</cp:lastPrinted>
  <dcterms:created xsi:type="dcterms:W3CDTF">2019-07-01T12:59:59Z</dcterms:created>
  <dcterms:modified xsi:type="dcterms:W3CDTF">2020-01-10T10:45:56Z</dcterms:modified>
</cp:coreProperties>
</file>