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090"/>
  </bookViews>
  <sheets>
    <sheet name="1160" sheetId="1" r:id="rId1"/>
  </sheets>
  <calcPr calcId="144525"/>
</workbook>
</file>

<file path=xl/calcChain.xml><?xml version="1.0" encoding="utf-8"?>
<calcChain xmlns="http://schemas.openxmlformats.org/spreadsheetml/2006/main">
  <c r="K110" i="1" l="1"/>
  <c r="K88" i="1"/>
  <c r="K82" i="1"/>
  <c r="K84" i="1" s="1"/>
  <c r="K79" i="1"/>
  <c r="K75" i="1"/>
  <c r="K74" i="1"/>
  <c r="K72" i="1"/>
  <c r="K70" i="1"/>
  <c r="K67" i="1"/>
  <c r="J59" i="1"/>
  <c r="K51" i="1"/>
  <c r="J51" i="1"/>
  <c r="L50" i="1"/>
  <c r="L49" i="1"/>
  <c r="L51" i="1" s="1"/>
  <c r="K47" i="1"/>
  <c r="K48" i="1" s="1"/>
  <c r="J47" i="1"/>
  <c r="L47" i="1" s="1"/>
  <c r="K96" i="1" s="1"/>
  <c r="J46" i="1"/>
  <c r="J48" i="1" s="1"/>
  <c r="L45" i="1"/>
  <c r="J52" i="1" l="1"/>
  <c r="K25" i="1" s="1"/>
  <c r="K52" i="1"/>
  <c r="C26" i="1" s="1"/>
  <c r="L46" i="1"/>
  <c r="L48" i="1" s="1"/>
  <c r="L52" i="1" s="1"/>
  <c r="E25" i="1" l="1"/>
</calcChain>
</file>

<file path=xl/sharedStrings.xml><?xml version="1.0" encoding="utf-8"?>
<sst xmlns="http://schemas.openxmlformats.org/spreadsheetml/2006/main" count="238" uniqueCount="135">
  <si>
    <t>ЗАТВЕРДЖЕНО</t>
  </si>
  <si>
    <t>Наказ Міністерства фінансів України 26.08.2014№ 836</t>
  </si>
  <si>
    <t xml:space="preserve">Наказ </t>
  </si>
  <si>
    <t xml:space="preserve"> Відділ освіти, молоді та спорту ВКОМР</t>
  </si>
  <si>
    <t>(найменування головного розпорядника коштів місцевого бюджету</t>
  </si>
  <si>
    <t xml:space="preserve">№ </t>
  </si>
  <si>
    <t>рішення</t>
  </si>
  <si>
    <t>виконавчого комітету Оріхівської міської ради</t>
  </si>
  <si>
    <t>( найменування місцевого фінансового органу )</t>
  </si>
  <si>
    <t>ПАСПОРТ</t>
  </si>
  <si>
    <t xml:space="preserve">         бюджетної програми місцевого бюджету на 2018 рік</t>
  </si>
  <si>
    <t>1.</t>
  </si>
  <si>
    <t>0600000</t>
  </si>
  <si>
    <t>Відділ освіти, молоді та спорту виконавчого комітету Оріхівської міської ради Запорізької області</t>
  </si>
  <si>
    <t xml:space="preserve"> ( КПКВК МБ )</t>
  </si>
  <si>
    <t>( найменування головного розпорядника )</t>
  </si>
  <si>
    <t>2.</t>
  </si>
  <si>
    <t>0610000</t>
  </si>
  <si>
    <t>( найменування відповідального виконавця )</t>
  </si>
  <si>
    <t>3.</t>
  </si>
  <si>
    <t>0611160</t>
  </si>
  <si>
    <t>Інші програми, заклади та заходи у сфері освіти</t>
  </si>
  <si>
    <r>
      <t>( КФКВК )</t>
    </r>
    <r>
      <rPr>
        <sz val="10"/>
        <rFont val="Calibri"/>
        <family val="2"/>
        <charset val="204"/>
      </rPr>
      <t>¹</t>
    </r>
  </si>
  <si>
    <t>(найменування бюджетної програми)</t>
  </si>
  <si>
    <t>4.Обсяг бюджетних призначень / бюджетних асигнувань -</t>
  </si>
  <si>
    <t>тис.гривень, у тому числі загального фонду -</t>
  </si>
  <si>
    <t>тис. гривень та</t>
  </si>
  <si>
    <t xml:space="preserve">спеціального фонду - </t>
  </si>
  <si>
    <t>тис. гривень.</t>
  </si>
  <si>
    <t>5.Підстави для виконання бюджетної програми</t>
  </si>
  <si>
    <t>Конституція України; Бюджетний Кодекс України; Закони України "Про середню освіту", "Про освіту"; Закон України "Про державний бюджет України на 2018 рік"; наказів Міносвіти від 15.04.93 р. № 102 "Про затвердження інструкції  про порядок обчислення заробітної плати працівників освіти" , від 26.09.05.р. № 557 "Про впорядкування умов оплати праці та затвердження схем тарифних розрядів працівників навчальних закладів, установ освіти та наукових установ"; Постанова КМУ від 28.02.2002 р.№ 228 "Про затвердження порядку складання розгляду затвердження та основних вимог до виконання кошторисів бюджетних установ", Розпорядження КМУ від 14.09.2002 р. № 538 "Про схвалення Концепції застосування Програмно-цільового методу в бюджетному процесі", Наказу Міністерства Фінансів від 26.08.2014р. № 836 "Про деякі питання запровадження програмно-цільового методу складання та виконання місцевого бюджту", згідно рішення сісії Оріхівської міської ради від 21.12.2017 №19 "Про бюджет Оріхівської ОТГ на 2018 рік"рішення сесії Оріхівської міської ради від 26.04.2018 №2 «Про внесення змін і доповнень до рішення ради від 21.12.2017 №19 «Про бюджет Оріхівської об’єднаної територіальної громади Оріхівської міської ради на 2018 рік»,  рішення виконавчого комітету  від 14.05.2018 №427 "Про перерозподіл планових призначень на 2018 рік", рішення ВК Оріхівської міської ради від 04.06.2018 № 467 "Про перерозподіл планових призначень на 2018 рік", рішення виконавчого комітету ОМР від 18.06.2018 № 489 "Про перерозподіл планових призначень на 2018 рік", рішення виконавчого комітету ОМР від 19.06.2018 № 494 "Про перерозподіл планових призначень на 2018 рік", рішення ВК ОМР від 06.07.2018 №538 "Про фінансування КУ "ІРЦ" ОМР з бюджету Оріхівської ОТГ у 2018 році", рішення ВК ОМР від 17.07.2018 №551 "Про перерозподіл планових призначень на 2018 рік", рішення ВК ОМР від 19.07.2018 №556 "Про перерозподіл планових призначень на 2018 рік", рішення сесії від 26.07.2018 №1 "Про внесення змін і доповнень до рішення ради від 21.12.2017 року №19 "Про бюджет ОТГ Оріхівської міської ради на 2018 рік"; рішення сесії від 06.09.2018 №2 "Про внесення змін і доповнень до рішення ради від 21.12.2017 року №19 "Про бюджет ОТГ Оріхівської міської ради на 2018 рік", рішення ВК ОМР від 02.10.2018 №705 "Про перерозподіл планових призначень на 2018 рік",  рішення сесії від 25.10.2018 №6 "Про внесення змін і доповнень до рішення ради від 21.12.2017 року №19 "Про бюджет ОТГ Оріхівської міської ради на 2018 рік"</t>
  </si>
  <si>
    <t>6.Мета бюджетної програми</t>
  </si>
  <si>
    <t xml:space="preserve">Забезпечення фінансування закладів освіти, контроль за веденням бухгалтерського обліку та звітності, </t>
  </si>
  <si>
    <t xml:space="preserve">ведення централізованого господарського обслуговування, надання психолого-педагогічної допомоги дітям </t>
  </si>
  <si>
    <t xml:space="preserve"> з особливими освітніми потребами.</t>
  </si>
  <si>
    <t>Забезпечення надання допомоги дітям-сиротам та дітям, позбавленим батьківського піклування, яким виповнюється 18 років,</t>
  </si>
  <si>
    <t>забезпечення підтримки обдарованій молоді.</t>
  </si>
  <si>
    <t>7.Підпрограми, спрямовані на досягнення мети, визначеної паспортом бюджетної програми</t>
  </si>
  <si>
    <t>№ з/п</t>
  </si>
  <si>
    <t>КПКВК</t>
  </si>
  <si>
    <t>КФКВК</t>
  </si>
  <si>
    <t>Назва підпрограми</t>
  </si>
  <si>
    <t>0611161</t>
  </si>
  <si>
    <t>0990</t>
  </si>
  <si>
    <t>Забезпечення діяльності інших закладів у сфері освіти</t>
  </si>
  <si>
    <t>0611162</t>
  </si>
  <si>
    <t>Інші програми та заходи у сфері освіти</t>
  </si>
  <si>
    <t>8.Обсяги фінансування бюджетної програми у розрізі підпрограм та завдань</t>
  </si>
  <si>
    <t>(тис.грн.)</t>
  </si>
  <si>
    <r>
      <t>підпрограма/ завдання бюджетної програми</t>
    </r>
    <r>
      <rPr>
        <sz val="9"/>
        <rFont val="Calibri"/>
        <family val="2"/>
        <charset val="204"/>
      </rPr>
      <t>²</t>
    </r>
  </si>
  <si>
    <t>загальний фонд</t>
  </si>
  <si>
    <t>спеціальний фонд</t>
  </si>
  <si>
    <t>разом</t>
  </si>
  <si>
    <t>Забезпечення складання і надання кошторисної, звітної, фінансової документації, фінансування установ освіти згідно з затвердженими кошторисами</t>
  </si>
  <si>
    <t>Забезпечення надання якісних послуг з централізованого господарського обслуговування</t>
  </si>
  <si>
    <t>Надання психолого-педагогічної допомоги дітям з особливими освітніми потребами</t>
  </si>
  <si>
    <t>Забезпечення надання допомоги дітям-сиротам та дітям, позбавленим батьківського піклування, яким виповнюється 18 років</t>
  </si>
  <si>
    <t>Забезпечення підтримки обдарованій молоді шляхом створення фінансових та організаційних умов</t>
  </si>
  <si>
    <t>всього</t>
  </si>
  <si>
    <t>9. Перелік  регіональних цільових програм, які виконуються у складі бюджетної програми</t>
  </si>
  <si>
    <t>Назва  регіональної цільової програми та підпрограми</t>
  </si>
  <si>
    <t>Програма "Підтримка обдарованої молоді на 2018-2020 роки" затверджена рішенням сесії Оріхівської міської ради від 21.12.2017 №2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</si>
  <si>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</si>
  <si>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</si>
  <si>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</si>
  <si>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</si>
  <si>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</si>
  <si>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Завданя</t>
  </si>
  <si>
    <t>затрат</t>
  </si>
  <si>
    <t>кількість централізованих бухгалтерій</t>
  </si>
  <si>
    <t>од.</t>
  </si>
  <si>
    <t>рішення міської ради від 27.12.2017 №11 "Про фінансування закладів та установ з міського бюджету у 2018 році"</t>
  </si>
  <si>
    <t>Всього середньорічне число ставок/штатних одиниць, у т.ч.</t>
  </si>
  <si>
    <t>штатний розпис</t>
  </si>
  <si>
    <t>спеціалістів</t>
  </si>
  <si>
    <t>продукту</t>
  </si>
  <si>
    <t>кількість закладів, які обслуговуються</t>
  </si>
  <si>
    <t>кількість особових рахунків</t>
  </si>
  <si>
    <t>розрахунково (відповідно до звіту із праці, ф.1-ПВ)</t>
  </si>
  <si>
    <t>кількість складених звітів працівниками бухгалтерії</t>
  </si>
  <si>
    <t>розрахунково (відповідно до наказу Мінфіну від 24.01.2012 №44 "Про затвердження порядку складання фінансової, бюджетної та іншої звітності розпорядниками та одержувачами коштів)</t>
  </si>
  <si>
    <t>ефективності</t>
  </si>
  <si>
    <t>кількість установ, які обслуговує 1 працівник бухгалтерії</t>
  </si>
  <si>
    <t>розрахунково (співвідношення кількості закладів до середньої кількості ставок бухгалтеріїї )</t>
  </si>
  <si>
    <t>кількість особових рахунків, які обслуговує 1 працівник</t>
  </si>
  <si>
    <t>розрахунково (відповідно до наказу МОН від 05.12.1985 №209)</t>
  </si>
  <si>
    <t xml:space="preserve">кількість груп централізованого господарського обслуговування </t>
  </si>
  <si>
    <t>рішення сесії міської ради від 27.12.2017 №11 "Про фінансування закладів та установ з міського бюджету у 2018 році"</t>
  </si>
  <si>
    <t>середньорічне число штатних одиниць  робітників</t>
  </si>
  <si>
    <t>кількість установ, які обслуговуються групою централізованого господарського обслуговуванняє 1 працівник бухгалтерії</t>
  </si>
  <si>
    <t xml:space="preserve">кількість установ, які обслуговує 1 працівник </t>
  </si>
  <si>
    <t>розрахунково (співвідношення кількості закладів до середньої кількості ставок )</t>
  </si>
  <si>
    <t>кількість установ, які надають допомогу дітям з особливими освітніми потребами</t>
  </si>
  <si>
    <t>рішення сесії міської ради від 27.06.2018 № 37 "Про внесення змін до рішення 6-ої сесії ОМР 7-го скликання від 23.11.2017 року № 75 "Про створення КУ "ІРЦ"Оріхівської міської ради Запорізької області"</t>
  </si>
  <si>
    <t>середньорічне число посадових окладів (ставок) педагогічного персоналу</t>
  </si>
  <si>
    <t>середньорічне число штатних одиниць  адмінперсоналу, за умовами оплати віднесених до педагогічного персоналу</t>
  </si>
  <si>
    <t>середньорічне число штатних одиниць  спеціалістів</t>
  </si>
  <si>
    <t>середньорічна кількість дітей (хлопців/дівчат), яким надається психолого-педагогічна допомого</t>
  </si>
  <si>
    <t>осіб</t>
  </si>
  <si>
    <t>звітність</t>
  </si>
  <si>
    <t>середні витрати на 1 дитину</t>
  </si>
  <si>
    <t>грн.</t>
  </si>
  <si>
    <t>розрахунково</t>
  </si>
  <si>
    <t>якості</t>
  </si>
  <si>
    <t>відсоток надання психолого-педагогічної допомоги дітям з особливими освітніми потребами</t>
  </si>
  <si>
    <t>%</t>
  </si>
  <si>
    <t>х</t>
  </si>
  <si>
    <t>кількість одержувачів допомоги</t>
  </si>
  <si>
    <t>розрахунково (відповідно до постанови КМУ від 25.08.2005 №823 "Про затвердження Порядку надання одноразової допомоги дітям-сиротам і дітям, позбавленим батьківського піклування, після досягнення 18-річного віку")</t>
  </si>
  <si>
    <t>середній розмір допомоги</t>
  </si>
  <si>
    <t>відповідно до постанови КМУ від 25.08.2005 №823 "Про затвердження Порядку надання одноразової допомоги дітям-сиротам і дітям, позбавленим батьківського піклування, після досягнення 18-річного віку"</t>
  </si>
  <si>
    <t>Обсяг видатків</t>
  </si>
  <si>
    <t>тис. грн.</t>
  </si>
  <si>
    <t>рішення виконавчого комітету Оріхівської міської ради від 18.06.2018 № 489 "Про перерозподіл планових призначень на 2018 рік"</t>
  </si>
  <si>
    <t xml:space="preserve">кількість одержувачів </t>
  </si>
  <si>
    <t xml:space="preserve">рішення виконавчого комітету Оріхівської міської ради від 25.06.2018 № 527 </t>
  </si>
  <si>
    <t>середній розмір премії</t>
  </si>
  <si>
    <r>
      <t xml:space="preserve">11.Джерела фінансування інвестиційних проектів у розрізі підпрограм </t>
    </r>
    <r>
      <rPr>
        <sz val="10"/>
        <rFont val="Calibri"/>
        <family val="2"/>
        <charset val="204"/>
      </rPr>
      <t>²</t>
    </r>
  </si>
  <si>
    <t>Код</t>
  </si>
  <si>
    <t>Найменування джерел надходжень</t>
  </si>
  <si>
    <t>Касові видатки станом  на 01 січня звітного періоду</t>
  </si>
  <si>
    <t xml:space="preserve">План  видатків звітного періоду                   </t>
  </si>
  <si>
    <r>
      <t>Прогноз видатків до кінця реалізації інвестиційного проекту</t>
    </r>
    <r>
      <rPr>
        <sz val="9"/>
        <rFont val="Calibri"/>
        <family val="2"/>
        <charset val="204"/>
      </rPr>
      <t>³</t>
    </r>
  </si>
  <si>
    <t>Пояснення, що характеризують джерела фінансування</t>
  </si>
  <si>
    <r>
      <rPr>
        <sz val="10"/>
        <rFont val="Calibri"/>
        <family val="2"/>
        <charset val="204"/>
      </rPr>
      <t>¹</t>
    </r>
    <r>
      <rPr>
        <sz val="10"/>
        <rFont val="Arial"/>
        <family val="2"/>
        <charset val="204"/>
      </rPr>
      <t xml:space="preserve"> Код функціональної класифікації видатків та кредитування  бюджету вказується лише у випадку, коли бюджетна програма не поділяється на підпрограми.</t>
    </r>
  </si>
  <si>
    <r>
      <rPr>
        <sz val="10"/>
        <rFont val="Calibri"/>
        <family val="2"/>
        <charset val="204"/>
      </rPr>
      <t>²</t>
    </r>
    <r>
      <rPr>
        <sz val="10"/>
        <rFont val="Arial"/>
        <family val="2"/>
        <charset val="204"/>
      </rPr>
      <t xml:space="preserve"> Пункт 11 заповнюється тільки для затверджених у місцевому бюджеті видатків / надання кредитів на реалізацію інвестиційних проектів (програм).</t>
    </r>
  </si>
  <si>
    <t>³ Прогноз видатків до кінця реалізації інвестиційного проекту зазначається з розбивкою за роками.</t>
  </si>
  <si>
    <t>Керівник установи головного розпорядника</t>
  </si>
  <si>
    <t>Т.К. Прищенко</t>
  </si>
  <si>
    <t>бюджетних коштів</t>
  </si>
  <si>
    <t>(підпис)</t>
  </si>
  <si>
    <t>(ініціали та прізвище)</t>
  </si>
  <si>
    <t>ПОГОДЖЕНО:</t>
  </si>
  <si>
    <t>Міський голова</t>
  </si>
  <si>
    <t>С.М. Герасименко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</si>
</sst>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0"/>
      <name val="Arial"/>
    </font>
    <font>
      <sz val="10"/>
      <name val="Arial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Calibri"/>
      <family val="2"/>
      <charset val="204"/>
    </font>
    <font>
      <b/>
      <u/>
      <sz val="10"/>
      <name val="Arial"/>
      <family val="2"/>
      <charset val="204"/>
    </font>
    <font>
      <sz val="9"/>
      <name val="Calibri"/>
      <family val="2"/>
      <charset val="204"/>
    </font>
    <font>
      <b/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0" fillId="0" borderId="1" xfId="0" applyBorder="1"/>
    <xf numFmtId="0" fontId="0" fillId="0" borderId="2" xfId="0" applyBorder="1" applyAlignment="1">
      <alignment horizontal="center"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/>
    <xf numFmtId="0" fontId="5" fillId="0" borderId="0" xfId="0" applyFont="1" applyAlignment="1"/>
    <xf numFmtId="0" fontId="0" fillId="0" borderId="0" xfId="0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5" fillId="0" borderId="1" xfId="0" applyNumberFormat="1" applyFont="1" applyBorder="1"/>
    <xf numFmtId="0" fontId="1" fillId="0" borderId="1" xfId="0" applyFont="1" applyBorder="1"/>
    <xf numFmtId="0" fontId="1" fillId="0" borderId="0" xfId="0" applyFont="1" applyBorder="1"/>
    <xf numFmtId="0" fontId="5" fillId="0" borderId="0" xfId="0" applyFont="1" applyBorder="1"/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5" fillId="0" borderId="1" xfId="0" applyFont="1" applyBorder="1"/>
    <xf numFmtId="0" fontId="7" fillId="0" borderId="0" xfId="0" applyFont="1"/>
    <xf numFmtId="0" fontId="0" fillId="0" borderId="3" xfId="0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49" fontId="4" fillId="0" borderId="3" xfId="0" applyNumberFormat="1" applyFont="1" applyBorder="1"/>
    <xf numFmtId="49" fontId="4" fillId="0" borderId="3" xfId="0" applyNumberFormat="1" applyFon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9" fontId="4" fillId="0" borderId="0" xfId="0" applyNumberFormat="1" applyFont="1" applyBorder="1"/>
    <xf numFmtId="49" fontId="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2" fillId="0" borderId="7" xfId="0" applyFont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wrapText="1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49" fontId="0" fillId="0" borderId="3" xfId="0" applyNumberFormat="1" applyBorder="1" applyAlignment="1">
      <alignment horizontal="center"/>
    </xf>
    <xf numFmtId="164" fontId="2" fillId="0" borderId="3" xfId="0" applyNumberFormat="1" applyFont="1" applyBorder="1" applyAlignment="1">
      <alignment horizontal="center" wrapText="1"/>
    </xf>
    <xf numFmtId="164" fontId="4" fillId="0" borderId="3" xfId="0" applyNumberFormat="1" applyFont="1" applyBorder="1"/>
    <xf numFmtId="164" fontId="2" fillId="0" borderId="4" xfId="0" applyNumberFormat="1" applyFont="1" applyBorder="1" applyAlignment="1">
      <alignment horizontal="center" wrapText="1"/>
    </xf>
    <xf numFmtId="164" fontId="2" fillId="0" borderId="5" xfId="0" applyNumberFormat="1" applyFont="1" applyBorder="1" applyAlignment="1">
      <alignment horizontal="center" wrapText="1"/>
    </xf>
    <xf numFmtId="164" fontId="2" fillId="0" borderId="6" xfId="0" applyNumberFormat="1" applyFont="1" applyBorder="1" applyAlignment="1">
      <alignment horizontal="center" wrapText="1"/>
    </xf>
    <xf numFmtId="0" fontId="4" fillId="0" borderId="4" xfId="0" applyFont="1" applyBorder="1" applyAlignment="1"/>
    <xf numFmtId="164" fontId="4" fillId="0" borderId="3" xfId="0" applyNumberFormat="1" applyFont="1" applyBorder="1" applyAlignment="1"/>
    <xf numFmtId="164" fontId="4" fillId="0" borderId="3" xfId="0" applyNumberFormat="1" applyFont="1" applyBorder="1" applyAlignment="1">
      <alignment horizontal="center"/>
    </xf>
    <xf numFmtId="164" fontId="9" fillId="0" borderId="3" xfId="0" applyNumberFormat="1" applyFont="1" applyBorder="1" applyAlignment="1"/>
    <xf numFmtId="49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/>
    <xf numFmtId="164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0" fillId="0" borderId="3" xfId="0" applyBorder="1" applyAlignment="1">
      <alignment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164" fontId="0" fillId="0" borderId="3" xfId="0" applyNumberFormat="1" applyBorder="1"/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left"/>
    </xf>
    <xf numFmtId="0" fontId="10" fillId="0" borderId="4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4" fillId="0" borderId="4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1" fontId="0" fillId="0" borderId="4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1" fontId="0" fillId="0" borderId="4" xfId="0" applyNumberForma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0" fillId="0" borderId="8" xfId="0" applyBorder="1" applyAlignment="1"/>
    <xf numFmtId="0" fontId="2" fillId="0" borderId="8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31"/>
  <sheetViews>
    <sheetView tabSelected="1" topLeftCell="A4" zoomScale="90" zoomScaleNormal="90" workbookViewId="0">
      <selection sqref="A1:IV3"/>
    </sheetView>
  </sheetViews>
  <sheetFormatPr defaultRowHeight="12.75" x14ac:dyDescent="0.2"/>
  <cols>
    <col min="2" max="2" width="17.28515625" customWidth="1"/>
    <col min="3" max="3" width="12.85546875" customWidth="1"/>
    <col min="4" max="4" width="12.42578125" customWidth="1"/>
    <col min="5" max="6" width="9.28515625" bestFit="1" customWidth="1"/>
    <col min="8" max="8" width="9.28515625" bestFit="1" customWidth="1"/>
    <col min="9" max="9" width="10.140625" bestFit="1" customWidth="1"/>
    <col min="10" max="11" width="12.28515625" customWidth="1"/>
    <col min="12" max="12" width="14" customWidth="1"/>
    <col min="13" max="13" width="11.85546875" customWidth="1"/>
  </cols>
  <sheetData>
    <row r="1" spans="2:12" hidden="1" x14ac:dyDescent="0.2">
      <c r="I1" s="1" t="s">
        <v>0</v>
      </c>
    </row>
    <row r="2" spans="2:12" ht="9.75" hidden="1" customHeight="1" x14ac:dyDescent="0.2">
      <c r="I2" s="2" t="s">
        <v>1</v>
      </c>
      <c r="J2" s="2"/>
      <c r="K2" s="2"/>
      <c r="L2" s="2"/>
    </row>
    <row r="3" spans="2:12" ht="9" hidden="1" customHeight="1" x14ac:dyDescent="0.2">
      <c r="I3" s="2"/>
    </row>
    <row r="4" spans="2:12" x14ac:dyDescent="0.2">
      <c r="I4" t="s">
        <v>0</v>
      </c>
    </row>
    <row r="5" spans="2:12" hidden="1" x14ac:dyDescent="0.2">
      <c r="I5" t="s">
        <v>2</v>
      </c>
      <c r="J5" s="3"/>
    </row>
    <row r="6" spans="2:12" ht="16.5" hidden="1" customHeight="1" x14ac:dyDescent="0.2">
      <c r="I6" s="4" t="s">
        <v>3</v>
      </c>
      <c r="J6" s="5"/>
      <c r="K6" s="5"/>
      <c r="L6" s="5"/>
    </row>
    <row r="7" spans="2:12" ht="24" hidden="1" customHeight="1" x14ac:dyDescent="0.2">
      <c r="I7" s="6" t="s">
        <v>4</v>
      </c>
      <c r="J7" s="6"/>
      <c r="K7" s="6"/>
      <c r="L7" s="6"/>
    </row>
    <row r="8" spans="2:12" ht="17.25" hidden="1" customHeight="1" x14ac:dyDescent="0.2">
      <c r="I8" s="7"/>
      <c r="J8" s="7">
        <v>43405</v>
      </c>
      <c r="K8" s="8" t="s">
        <v>5</v>
      </c>
      <c r="L8" s="4"/>
    </row>
    <row r="9" spans="2:12" x14ac:dyDescent="0.2">
      <c r="I9" s="3" t="s">
        <v>6</v>
      </c>
    </row>
    <row r="10" spans="2:12" x14ac:dyDescent="0.2">
      <c r="I10" s="4" t="s">
        <v>7</v>
      </c>
      <c r="J10" s="5"/>
      <c r="K10" s="5"/>
      <c r="L10" s="5"/>
    </row>
    <row r="11" spans="2:12" x14ac:dyDescent="0.2">
      <c r="I11" t="s">
        <v>8</v>
      </c>
    </row>
    <row r="12" spans="2:12" x14ac:dyDescent="0.2">
      <c r="I12" s="7"/>
      <c r="J12" s="7">
        <v>43406</v>
      </c>
      <c r="K12" s="8" t="s">
        <v>5</v>
      </c>
      <c r="L12" s="9">
        <v>759</v>
      </c>
    </row>
    <row r="13" spans="2:12" x14ac:dyDescent="0.2">
      <c r="I13" s="10"/>
      <c r="J13" s="10"/>
      <c r="K13" s="11"/>
      <c r="L13" s="12"/>
    </row>
    <row r="14" spans="2:12" x14ac:dyDescent="0.2">
      <c r="C14" s="13"/>
      <c r="D14" s="13"/>
      <c r="E14" s="13"/>
      <c r="F14" s="14" t="s">
        <v>9</v>
      </c>
      <c r="G14" s="13"/>
      <c r="H14" s="13"/>
    </row>
    <row r="15" spans="2:12" x14ac:dyDescent="0.2">
      <c r="B15" s="15" t="s">
        <v>10</v>
      </c>
      <c r="C15" s="15"/>
      <c r="D15" s="15"/>
      <c r="E15" s="15"/>
      <c r="F15" s="15"/>
      <c r="G15" s="15"/>
      <c r="H15" s="15"/>
      <c r="I15" s="15"/>
      <c r="J15" s="15"/>
      <c r="K15" s="15"/>
    </row>
    <row r="17" spans="1:13" x14ac:dyDescent="0.2">
      <c r="A17" s="5" t="s">
        <v>11</v>
      </c>
      <c r="B17" s="16" t="s">
        <v>12</v>
      </c>
      <c r="C17" s="4" t="s">
        <v>13</v>
      </c>
      <c r="D17" s="5"/>
      <c r="E17" s="5"/>
      <c r="F17" s="5"/>
      <c r="G17" s="5"/>
      <c r="H17" s="5"/>
      <c r="I17" s="5"/>
      <c r="J17" s="5"/>
      <c r="K17" s="5"/>
    </row>
    <row r="18" spans="1:13" x14ac:dyDescent="0.2">
      <c r="B18" s="17" t="s">
        <v>14</v>
      </c>
      <c r="F18" t="s">
        <v>15</v>
      </c>
    </row>
    <row r="19" spans="1:13" ht="6.75" customHeight="1" x14ac:dyDescent="0.2"/>
    <row r="20" spans="1:13" x14ac:dyDescent="0.2">
      <c r="A20" s="9" t="s">
        <v>16</v>
      </c>
      <c r="B20" s="16" t="s">
        <v>17</v>
      </c>
      <c r="C20" s="4" t="s">
        <v>13</v>
      </c>
      <c r="D20" s="5"/>
      <c r="E20" s="5"/>
      <c r="F20" s="5"/>
      <c r="G20" s="5"/>
      <c r="H20" s="5"/>
      <c r="I20" s="5"/>
      <c r="J20" s="5"/>
      <c r="K20" s="5"/>
    </row>
    <row r="21" spans="1:13" x14ac:dyDescent="0.2">
      <c r="B21" s="17" t="s">
        <v>14</v>
      </c>
      <c r="F21" t="s">
        <v>18</v>
      </c>
    </row>
    <row r="22" spans="1:13" ht="36" customHeight="1" x14ac:dyDescent="0.2">
      <c r="A22" s="5" t="s">
        <v>19</v>
      </c>
      <c r="B22" s="16" t="s">
        <v>20</v>
      </c>
      <c r="C22" s="18"/>
      <c r="D22" s="5"/>
      <c r="E22" s="19" t="s">
        <v>21</v>
      </c>
      <c r="F22" s="20"/>
      <c r="G22" s="20"/>
      <c r="H22" s="20"/>
      <c r="I22" s="20"/>
      <c r="J22" s="20"/>
      <c r="K22" s="20"/>
    </row>
    <row r="23" spans="1:13" x14ac:dyDescent="0.2">
      <c r="B23" s="17" t="s">
        <v>14</v>
      </c>
      <c r="C23" s="3" t="s">
        <v>22</v>
      </c>
      <c r="F23" t="s">
        <v>23</v>
      </c>
    </row>
    <row r="25" spans="1:13" x14ac:dyDescent="0.2">
      <c r="A25" t="s">
        <v>24</v>
      </c>
      <c r="D25" s="5"/>
      <c r="E25" s="21">
        <f>K25+C26</f>
        <v>1797.3679999999997</v>
      </c>
      <c r="F25" t="s">
        <v>25</v>
      </c>
      <c r="J25" s="5"/>
      <c r="K25" s="21">
        <f>J52</f>
        <v>1661.4229999999998</v>
      </c>
      <c r="L25" t="s">
        <v>26</v>
      </c>
    </row>
    <row r="26" spans="1:13" x14ac:dyDescent="0.2">
      <c r="A26" s="3" t="s">
        <v>27</v>
      </c>
      <c r="B26" s="22"/>
      <c r="C26" s="21">
        <f>K52</f>
        <v>135.94499999999999</v>
      </c>
      <c r="D26" t="s">
        <v>28</v>
      </c>
    </row>
    <row r="27" spans="1:13" x14ac:dyDescent="0.2">
      <c r="A27" s="3"/>
      <c r="B27" s="23"/>
      <c r="C27" s="24"/>
    </row>
    <row r="28" spans="1:13" x14ac:dyDescent="0.2">
      <c r="A28" t="s">
        <v>29</v>
      </c>
      <c r="D28" s="5"/>
      <c r="E28" s="5"/>
      <c r="F28" s="5"/>
      <c r="G28" s="5"/>
      <c r="H28" s="5"/>
      <c r="I28" s="5"/>
      <c r="J28" s="5"/>
      <c r="K28" s="5"/>
    </row>
    <row r="29" spans="1:13" ht="177.75" customHeight="1" x14ac:dyDescent="0.2">
      <c r="A29" s="25" t="s">
        <v>30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6"/>
      <c r="M29" s="26"/>
    </row>
    <row r="30" spans="1:13" x14ac:dyDescent="0.2">
      <c r="A30" t="s">
        <v>31</v>
      </c>
      <c r="C30" s="27" t="s">
        <v>32</v>
      </c>
      <c r="D30" s="5"/>
      <c r="E30" s="5"/>
      <c r="F30" s="5"/>
      <c r="G30" s="5"/>
      <c r="H30" s="5"/>
      <c r="I30" s="5"/>
      <c r="J30" s="5"/>
      <c r="K30" s="5"/>
    </row>
    <row r="31" spans="1:13" ht="17.25" customHeight="1" x14ac:dyDescent="0.2">
      <c r="C31" s="28" t="s">
        <v>33</v>
      </c>
    </row>
    <row r="32" spans="1:13" ht="17.25" customHeight="1" x14ac:dyDescent="0.2">
      <c r="C32" s="28" t="s">
        <v>34</v>
      </c>
    </row>
    <row r="33" spans="1:12" ht="17.25" customHeight="1" x14ac:dyDescent="0.2">
      <c r="C33" s="28" t="s">
        <v>35</v>
      </c>
    </row>
    <row r="34" spans="1:12" ht="17.25" customHeight="1" x14ac:dyDescent="0.2">
      <c r="C34" s="28" t="s">
        <v>36</v>
      </c>
    </row>
    <row r="35" spans="1:12" x14ac:dyDescent="0.2">
      <c r="A35" t="s">
        <v>37</v>
      </c>
    </row>
    <row r="36" spans="1:12" x14ac:dyDescent="0.2">
      <c r="A36" s="29" t="s">
        <v>38</v>
      </c>
      <c r="B36" s="30" t="s">
        <v>39</v>
      </c>
      <c r="C36" s="31" t="s">
        <v>40</v>
      </c>
      <c r="D36" s="32"/>
      <c r="E36" s="32" t="s">
        <v>41</v>
      </c>
      <c r="F36" s="32"/>
      <c r="G36" s="32"/>
      <c r="H36" s="32"/>
      <c r="I36" s="32"/>
      <c r="J36" s="32"/>
      <c r="K36" s="32"/>
    </row>
    <row r="37" spans="1:12" x14ac:dyDescent="0.2">
      <c r="A37" s="33">
        <v>1</v>
      </c>
      <c r="B37" s="34" t="s">
        <v>42</v>
      </c>
      <c r="C37" s="35" t="s">
        <v>43</v>
      </c>
      <c r="D37" s="36"/>
      <c r="E37" s="31" t="s">
        <v>44</v>
      </c>
      <c r="F37" s="32"/>
      <c r="G37" s="32"/>
      <c r="H37" s="32"/>
      <c r="I37" s="32"/>
      <c r="J37" s="32"/>
      <c r="K37" s="32"/>
    </row>
    <row r="38" spans="1:12" ht="12.75" customHeight="1" x14ac:dyDescent="0.2">
      <c r="A38" s="33">
        <v>2</v>
      </c>
      <c r="B38" s="34" t="s">
        <v>45</v>
      </c>
      <c r="C38" s="35" t="s">
        <v>43</v>
      </c>
      <c r="D38" s="36"/>
      <c r="E38" s="37" t="s">
        <v>46</v>
      </c>
      <c r="F38" s="38"/>
      <c r="G38" s="38"/>
      <c r="H38" s="38"/>
      <c r="I38" s="38"/>
      <c r="J38" s="38"/>
      <c r="K38" s="39"/>
    </row>
    <row r="39" spans="1:12" ht="12.75" customHeight="1" x14ac:dyDescent="0.2">
      <c r="A39" s="12"/>
      <c r="B39" s="40"/>
      <c r="C39" s="41"/>
      <c r="D39" s="42"/>
      <c r="E39" s="11"/>
      <c r="F39" s="11"/>
      <c r="G39" s="11"/>
      <c r="H39" s="11"/>
      <c r="I39" s="11"/>
      <c r="J39" s="11"/>
      <c r="K39" s="11"/>
    </row>
    <row r="40" spans="1:12" x14ac:dyDescent="0.2">
      <c r="A40" t="s">
        <v>47</v>
      </c>
    </row>
    <row r="41" spans="1:12" ht="14.25" customHeight="1" x14ac:dyDescent="0.2">
      <c r="L41" s="43" t="s">
        <v>48</v>
      </c>
    </row>
    <row r="42" spans="1:12" ht="12" customHeight="1" x14ac:dyDescent="0.2">
      <c r="A42" s="44" t="s">
        <v>38</v>
      </c>
      <c r="B42" s="45" t="s">
        <v>39</v>
      </c>
      <c r="C42" s="46" t="s">
        <v>40</v>
      </c>
      <c r="D42" s="47" t="s">
        <v>49</v>
      </c>
      <c r="E42" s="47"/>
      <c r="F42" s="47"/>
      <c r="G42" s="47"/>
      <c r="H42" s="47"/>
      <c r="I42" s="47"/>
      <c r="J42" s="46" t="s">
        <v>50</v>
      </c>
      <c r="K42" s="47" t="s">
        <v>51</v>
      </c>
      <c r="L42" s="47" t="s">
        <v>52</v>
      </c>
    </row>
    <row r="43" spans="1:12" x14ac:dyDescent="0.2">
      <c r="A43" s="48"/>
      <c r="B43" s="49"/>
      <c r="C43" s="50"/>
      <c r="D43" s="47"/>
      <c r="E43" s="47"/>
      <c r="F43" s="47"/>
      <c r="G43" s="47"/>
      <c r="H43" s="47"/>
      <c r="I43" s="47"/>
      <c r="J43" s="50"/>
      <c r="K43" s="47"/>
      <c r="L43" s="47"/>
    </row>
    <row r="44" spans="1:12" ht="10.5" customHeight="1" x14ac:dyDescent="0.2">
      <c r="A44" s="51">
        <v>1</v>
      </c>
      <c r="B44" s="51">
        <v>2</v>
      </c>
      <c r="C44" s="51">
        <v>3</v>
      </c>
      <c r="D44" s="52">
        <v>4</v>
      </c>
      <c r="E44" s="52"/>
      <c r="F44" s="52"/>
      <c r="G44" s="52"/>
      <c r="H44" s="52"/>
      <c r="I44" s="52"/>
      <c r="J44" s="51">
        <v>5</v>
      </c>
      <c r="K44" s="51">
        <v>6</v>
      </c>
      <c r="L44" s="51">
        <v>7</v>
      </c>
    </row>
    <row r="45" spans="1:12" ht="34.5" customHeight="1" x14ac:dyDescent="0.2">
      <c r="A45" s="29">
        <v>1</v>
      </c>
      <c r="B45" s="16" t="s">
        <v>42</v>
      </c>
      <c r="C45" s="53" t="s">
        <v>43</v>
      </c>
      <c r="D45" s="54" t="s">
        <v>53</v>
      </c>
      <c r="E45" s="54"/>
      <c r="F45" s="54"/>
      <c r="G45" s="54"/>
      <c r="H45" s="54"/>
      <c r="I45" s="54"/>
      <c r="J45" s="55">
        <v>675.6</v>
      </c>
      <c r="K45" s="55">
        <v>0</v>
      </c>
      <c r="L45" s="55">
        <f>J45</f>
        <v>675.6</v>
      </c>
    </row>
    <row r="46" spans="1:12" ht="27.75" customHeight="1" x14ac:dyDescent="0.2">
      <c r="A46" s="29">
        <v>2</v>
      </c>
      <c r="B46" s="16" t="s">
        <v>42</v>
      </c>
      <c r="C46" s="53" t="s">
        <v>43</v>
      </c>
      <c r="D46" s="54" t="s">
        <v>54</v>
      </c>
      <c r="E46" s="54"/>
      <c r="F46" s="54"/>
      <c r="G46" s="54"/>
      <c r="H46" s="54"/>
      <c r="I46" s="54"/>
      <c r="J46" s="55">
        <f>333.2+50.9+130.133+40.3+6.6+118.9-94.3+8.8</f>
        <v>594.5329999999999</v>
      </c>
      <c r="K46" s="55">
        <v>0</v>
      </c>
      <c r="L46" s="55">
        <f>J46</f>
        <v>594.5329999999999</v>
      </c>
    </row>
    <row r="47" spans="1:12" ht="27.75" customHeight="1" x14ac:dyDescent="0.2">
      <c r="A47" s="29">
        <v>3</v>
      </c>
      <c r="B47" s="16" t="s">
        <v>42</v>
      </c>
      <c r="C47" s="53" t="s">
        <v>43</v>
      </c>
      <c r="D47" s="56" t="s">
        <v>55</v>
      </c>
      <c r="E47" s="57"/>
      <c r="F47" s="57"/>
      <c r="G47" s="57"/>
      <c r="H47" s="57"/>
      <c r="I47" s="58"/>
      <c r="J47" s="55">
        <f>244.63+8.54+86.46+20-8.8-2.04</f>
        <v>348.78999999999996</v>
      </c>
      <c r="K47" s="55">
        <f>125.945+30-20</f>
        <v>135.94499999999999</v>
      </c>
      <c r="L47" s="55">
        <f>J47+K47</f>
        <v>484.73499999999996</v>
      </c>
    </row>
    <row r="48" spans="1:12" x14ac:dyDescent="0.2">
      <c r="A48" s="33"/>
      <c r="B48" s="59" t="s">
        <v>52</v>
      </c>
      <c r="C48" s="60"/>
      <c r="D48" s="61"/>
      <c r="E48" s="61"/>
      <c r="F48" s="61"/>
      <c r="G48" s="61"/>
      <c r="H48" s="61"/>
      <c r="I48" s="61"/>
      <c r="J48" s="62">
        <f>J45+J46+J47</f>
        <v>1618.9229999999998</v>
      </c>
      <c r="K48" s="62">
        <f>K45+K46+K47</f>
        <v>135.94499999999999</v>
      </c>
      <c r="L48" s="62">
        <f>L45+L46+L47</f>
        <v>1754.8679999999997</v>
      </c>
    </row>
    <row r="49" spans="1:12" ht="29.25" customHeight="1" x14ac:dyDescent="0.2">
      <c r="A49" s="29">
        <v>4</v>
      </c>
      <c r="B49" s="63" t="s">
        <v>45</v>
      </c>
      <c r="C49" s="53" t="s">
        <v>43</v>
      </c>
      <c r="D49" s="54" t="s">
        <v>56</v>
      </c>
      <c r="E49" s="54"/>
      <c r="F49" s="54"/>
      <c r="G49" s="54"/>
      <c r="H49" s="54"/>
      <c r="I49" s="54"/>
      <c r="J49" s="55">
        <v>36.200000000000003</v>
      </c>
      <c r="K49" s="55">
        <v>0</v>
      </c>
      <c r="L49" s="55">
        <f>J49</f>
        <v>36.200000000000003</v>
      </c>
    </row>
    <row r="50" spans="1:12" ht="25.5" customHeight="1" x14ac:dyDescent="0.2">
      <c r="A50" s="29">
        <v>5</v>
      </c>
      <c r="B50" s="16" t="s">
        <v>45</v>
      </c>
      <c r="C50" s="53" t="s">
        <v>43</v>
      </c>
      <c r="D50" s="54" t="s">
        <v>57</v>
      </c>
      <c r="E50" s="54"/>
      <c r="F50" s="54"/>
      <c r="G50" s="54"/>
      <c r="H50" s="54"/>
      <c r="I50" s="54"/>
      <c r="J50" s="55">
        <v>6.3</v>
      </c>
      <c r="K50" s="55">
        <v>0</v>
      </c>
      <c r="L50" s="55">
        <f>J50</f>
        <v>6.3</v>
      </c>
    </row>
    <row r="51" spans="1:12" x14ac:dyDescent="0.2">
      <c r="A51" s="33"/>
      <c r="B51" s="59" t="s">
        <v>52</v>
      </c>
      <c r="C51" s="60"/>
      <c r="D51" s="61"/>
      <c r="E51" s="61"/>
      <c r="F51" s="61"/>
      <c r="G51" s="61"/>
      <c r="H51" s="61"/>
      <c r="I51" s="61"/>
      <c r="J51" s="62">
        <f>SUM(J49:J50)</f>
        <v>42.5</v>
      </c>
      <c r="K51" s="62">
        <f>SUM(K49:K50)</f>
        <v>0</v>
      </c>
      <c r="L51" s="62">
        <f>SUM(L49:L50)</f>
        <v>42.5</v>
      </c>
    </row>
    <row r="52" spans="1:12" x14ac:dyDescent="0.2">
      <c r="A52" s="33"/>
      <c r="B52" s="64" t="s">
        <v>58</v>
      </c>
      <c r="C52" s="60"/>
      <c r="D52" s="65"/>
      <c r="E52" s="66"/>
      <c r="F52" s="66"/>
      <c r="G52" s="66"/>
      <c r="H52" s="66"/>
      <c r="I52" s="67"/>
      <c r="J52" s="62">
        <f>J51+J48</f>
        <v>1661.4229999999998</v>
      </c>
      <c r="K52" s="62">
        <f>K51+K48</f>
        <v>135.94499999999999</v>
      </c>
      <c r="L52" s="62">
        <f>L51+L48</f>
        <v>1797.3679999999997</v>
      </c>
    </row>
    <row r="53" spans="1:12" ht="6" customHeight="1" x14ac:dyDescent="0.2"/>
    <row r="54" spans="1:12" x14ac:dyDescent="0.2">
      <c r="A54" s="3" t="s">
        <v>59</v>
      </c>
    </row>
    <row r="55" spans="1:12" ht="10.5" customHeight="1" x14ac:dyDescent="0.2">
      <c r="F55" t="s">
        <v>48</v>
      </c>
    </row>
    <row r="56" spans="1:12" ht="12.75" customHeight="1" x14ac:dyDescent="0.2">
      <c r="A56" s="68" t="s">
        <v>60</v>
      </c>
      <c r="B56" s="69"/>
      <c r="C56" s="69"/>
      <c r="D56" s="69"/>
      <c r="E56" s="69"/>
      <c r="F56" s="70"/>
      <c r="G56" s="31" t="s">
        <v>39</v>
      </c>
      <c r="H56" s="47" t="s">
        <v>50</v>
      </c>
      <c r="I56" s="47" t="s">
        <v>51</v>
      </c>
      <c r="J56" s="47" t="s">
        <v>52</v>
      </c>
    </row>
    <row r="57" spans="1:12" x14ac:dyDescent="0.2">
      <c r="A57" s="71"/>
      <c r="B57" s="19"/>
      <c r="C57" s="19"/>
      <c r="D57" s="19"/>
      <c r="E57" s="19"/>
      <c r="F57" s="72"/>
      <c r="G57" s="32"/>
      <c r="H57" s="73"/>
      <c r="I57" s="47"/>
      <c r="J57" s="47"/>
    </row>
    <row r="58" spans="1:12" ht="10.5" customHeight="1" x14ac:dyDescent="0.2">
      <c r="A58" s="74">
        <v>1</v>
      </c>
      <c r="B58" s="75"/>
      <c r="C58" s="75"/>
      <c r="D58" s="75"/>
      <c r="E58" s="75"/>
      <c r="F58" s="76"/>
      <c r="G58" s="51">
        <v>2</v>
      </c>
      <c r="H58" s="51">
        <v>3</v>
      </c>
      <c r="I58" s="51">
        <v>4</v>
      </c>
      <c r="J58" s="51">
        <v>5</v>
      </c>
    </row>
    <row r="59" spans="1:12" ht="27" customHeight="1" x14ac:dyDescent="0.2">
      <c r="A59" s="77" t="s">
        <v>61</v>
      </c>
      <c r="B59" s="78"/>
      <c r="C59" s="78"/>
      <c r="D59" s="78"/>
      <c r="E59" s="78"/>
      <c r="F59" s="79"/>
      <c r="G59" s="34" t="s">
        <v>45</v>
      </c>
      <c r="H59" s="80">
        <v>6.3</v>
      </c>
      <c r="I59" s="33"/>
      <c r="J59" s="80">
        <f>H59+I59</f>
        <v>6.3</v>
      </c>
    </row>
    <row r="61" spans="1:12" x14ac:dyDescent="0.2">
      <c r="A61" t="s">
        <v>62</v>
      </c>
    </row>
    <row r="62" spans="1:12" ht="14.25" customHeight="1" x14ac:dyDescent="0.2">
      <c r="A62" s="29" t="s">
        <v>38</v>
      </c>
      <c r="B62" s="81" t="s">
        <v>39</v>
      </c>
      <c r="C62" s="82" t="s">
        <v>63</v>
      </c>
      <c r="D62" s="83"/>
      <c r="E62" s="83" t="s">
        <v>64</v>
      </c>
      <c r="F62" s="83"/>
      <c r="G62" s="37" t="s">
        <v>65</v>
      </c>
      <c r="H62" s="38"/>
      <c r="I62" s="38"/>
      <c r="J62" s="39"/>
      <c r="K62" s="31" t="s">
        <v>66</v>
      </c>
      <c r="L62" s="32"/>
    </row>
    <row r="63" spans="1:12" ht="9.75" customHeight="1" x14ac:dyDescent="0.2">
      <c r="A63" s="51">
        <v>1</v>
      </c>
      <c r="B63" s="51">
        <v>2</v>
      </c>
      <c r="C63" s="84">
        <v>3</v>
      </c>
      <c r="D63" s="84"/>
      <c r="E63" s="74">
        <v>4</v>
      </c>
      <c r="F63" s="76"/>
      <c r="G63" s="74">
        <v>5</v>
      </c>
      <c r="H63" s="75"/>
      <c r="I63" s="75"/>
      <c r="J63" s="76"/>
      <c r="K63" s="74">
        <v>6</v>
      </c>
      <c r="L63" s="76"/>
    </row>
    <row r="64" spans="1:12" ht="35.25" customHeight="1" x14ac:dyDescent="0.2">
      <c r="A64" s="85">
        <v>1</v>
      </c>
      <c r="B64" s="86" t="s">
        <v>42</v>
      </c>
      <c r="C64" s="87" t="s">
        <v>67</v>
      </c>
      <c r="D64" s="88"/>
      <c r="E64" s="89" t="s">
        <v>53</v>
      </c>
      <c r="F64" s="89"/>
      <c r="G64" s="89"/>
      <c r="H64" s="89"/>
      <c r="I64" s="89"/>
      <c r="J64" s="89"/>
      <c r="K64" s="89"/>
      <c r="L64" s="89"/>
    </row>
    <row r="65" spans="1:12" ht="21" customHeight="1" x14ac:dyDescent="0.2">
      <c r="A65" s="81"/>
      <c r="B65" s="90"/>
      <c r="C65" s="91" t="s">
        <v>68</v>
      </c>
      <c r="D65" s="92"/>
      <c r="E65" s="74"/>
      <c r="F65" s="76"/>
      <c r="G65" s="74"/>
      <c r="H65" s="75"/>
      <c r="I65" s="75"/>
      <c r="J65" s="76"/>
      <c r="K65" s="74"/>
      <c r="L65" s="76"/>
    </row>
    <row r="66" spans="1:12" ht="42" customHeight="1" x14ac:dyDescent="0.2">
      <c r="A66" s="51"/>
      <c r="B66" s="90"/>
      <c r="C66" s="93" t="s">
        <v>69</v>
      </c>
      <c r="D66" s="94"/>
      <c r="E66" s="95" t="s">
        <v>70</v>
      </c>
      <c r="F66" s="96"/>
      <c r="G66" s="97" t="s">
        <v>71</v>
      </c>
      <c r="H66" s="98"/>
      <c r="I66" s="98"/>
      <c r="J66" s="99"/>
      <c r="K66" s="100">
        <v>1</v>
      </c>
      <c r="L66" s="101"/>
    </row>
    <row r="67" spans="1:12" ht="37.5" customHeight="1" x14ac:dyDescent="0.2">
      <c r="A67" s="51"/>
      <c r="B67" s="90"/>
      <c r="C67" s="93" t="s">
        <v>72</v>
      </c>
      <c r="D67" s="94"/>
      <c r="E67" s="95" t="s">
        <v>70</v>
      </c>
      <c r="F67" s="96"/>
      <c r="G67" s="97" t="s">
        <v>73</v>
      </c>
      <c r="H67" s="102"/>
      <c r="I67" s="102"/>
      <c r="J67" s="103"/>
      <c r="K67" s="100">
        <f>K68</f>
        <v>9</v>
      </c>
      <c r="L67" s="104"/>
    </row>
    <row r="68" spans="1:12" ht="19.5" customHeight="1" x14ac:dyDescent="0.2">
      <c r="A68" s="51"/>
      <c r="B68" s="90"/>
      <c r="C68" s="93" t="s">
        <v>74</v>
      </c>
      <c r="D68" s="94"/>
      <c r="E68" s="95" t="s">
        <v>70</v>
      </c>
      <c r="F68" s="96"/>
      <c r="G68" s="97" t="s">
        <v>73</v>
      </c>
      <c r="H68" s="102"/>
      <c r="I68" s="102"/>
      <c r="J68" s="103"/>
      <c r="K68" s="100">
        <v>9</v>
      </c>
      <c r="L68" s="104"/>
    </row>
    <row r="69" spans="1:12" ht="24" customHeight="1" x14ac:dyDescent="0.2">
      <c r="A69" s="29"/>
      <c r="B69" s="90"/>
      <c r="C69" s="105" t="s">
        <v>75</v>
      </c>
      <c r="D69" s="106"/>
      <c r="E69" s="74"/>
      <c r="F69" s="76"/>
      <c r="G69" s="37"/>
      <c r="H69" s="38"/>
      <c r="I69" s="38"/>
      <c r="J69" s="39"/>
      <c r="K69" s="37"/>
      <c r="L69" s="39"/>
    </row>
    <row r="70" spans="1:12" ht="33.75" customHeight="1" x14ac:dyDescent="0.2">
      <c r="A70" s="33"/>
      <c r="B70" s="90"/>
      <c r="C70" s="107" t="s">
        <v>76</v>
      </c>
      <c r="D70" s="108"/>
      <c r="E70" s="95" t="s">
        <v>70</v>
      </c>
      <c r="F70" s="96"/>
      <c r="G70" s="109" t="s">
        <v>71</v>
      </c>
      <c r="H70" s="110"/>
      <c r="I70" s="110"/>
      <c r="J70" s="111"/>
      <c r="K70" s="112">
        <f>9+8+1+2+1</f>
        <v>21</v>
      </c>
      <c r="L70" s="104"/>
    </row>
    <row r="71" spans="1:12" ht="18" customHeight="1" x14ac:dyDescent="0.2">
      <c r="A71" s="29"/>
      <c r="B71" s="90"/>
      <c r="C71" s="113" t="s">
        <v>77</v>
      </c>
      <c r="D71" s="114"/>
      <c r="E71" s="74" t="s">
        <v>70</v>
      </c>
      <c r="F71" s="76"/>
      <c r="G71" s="109" t="s">
        <v>78</v>
      </c>
      <c r="H71" s="110"/>
      <c r="I71" s="110"/>
      <c r="J71" s="111"/>
      <c r="K71" s="115">
        <v>286</v>
      </c>
      <c r="L71" s="116"/>
    </row>
    <row r="72" spans="1:12" ht="45.75" customHeight="1" x14ac:dyDescent="0.2">
      <c r="A72" s="33"/>
      <c r="B72" s="90"/>
      <c r="C72" s="107" t="s">
        <v>79</v>
      </c>
      <c r="D72" s="108"/>
      <c r="E72" s="95" t="s">
        <v>70</v>
      </c>
      <c r="F72" s="96"/>
      <c r="G72" s="109" t="s">
        <v>80</v>
      </c>
      <c r="H72" s="110"/>
      <c r="I72" s="110"/>
      <c r="J72" s="111"/>
      <c r="K72" s="117">
        <f>181+42+131+434+16+20+90+12+19</f>
        <v>945</v>
      </c>
      <c r="L72" s="118"/>
    </row>
    <row r="73" spans="1:12" ht="16.5" customHeight="1" x14ac:dyDescent="0.2">
      <c r="A73" s="29"/>
      <c r="B73" s="90"/>
      <c r="C73" s="119" t="s">
        <v>81</v>
      </c>
      <c r="D73" s="120"/>
      <c r="E73" s="95"/>
      <c r="F73" s="96"/>
      <c r="G73" s="37"/>
      <c r="H73" s="38"/>
      <c r="I73" s="38"/>
      <c r="J73" s="39"/>
      <c r="K73" s="37"/>
      <c r="L73" s="39"/>
    </row>
    <row r="74" spans="1:12" ht="38.25" customHeight="1" x14ac:dyDescent="0.2">
      <c r="A74" s="33"/>
      <c r="B74" s="90"/>
      <c r="C74" s="113" t="s">
        <v>82</v>
      </c>
      <c r="D74" s="114"/>
      <c r="E74" s="95" t="s">
        <v>70</v>
      </c>
      <c r="F74" s="96"/>
      <c r="G74" s="97" t="s">
        <v>83</v>
      </c>
      <c r="H74" s="102"/>
      <c r="I74" s="102"/>
      <c r="J74" s="103"/>
      <c r="K74" s="121">
        <f>21/9</f>
        <v>2.3333333333333335</v>
      </c>
      <c r="L74" s="122"/>
    </row>
    <row r="75" spans="1:12" ht="23.25" customHeight="1" x14ac:dyDescent="0.2">
      <c r="A75" s="33"/>
      <c r="B75" s="90"/>
      <c r="C75" s="113" t="s">
        <v>84</v>
      </c>
      <c r="D75" s="114"/>
      <c r="E75" s="95" t="s">
        <v>70</v>
      </c>
      <c r="F75" s="96"/>
      <c r="G75" s="109" t="s">
        <v>85</v>
      </c>
      <c r="H75" s="110"/>
      <c r="I75" s="110"/>
      <c r="J75" s="111"/>
      <c r="K75" s="115">
        <f>K71</f>
        <v>286</v>
      </c>
      <c r="L75" s="116"/>
    </row>
    <row r="76" spans="1:12" ht="36.75" customHeight="1" x14ac:dyDescent="0.2">
      <c r="A76" s="123">
        <v>2</v>
      </c>
      <c r="B76" s="86" t="s">
        <v>42</v>
      </c>
      <c r="C76" s="87" t="s">
        <v>67</v>
      </c>
      <c r="D76" s="88"/>
      <c r="E76" s="124" t="s">
        <v>54</v>
      </c>
      <c r="F76" s="125"/>
      <c r="G76" s="125"/>
      <c r="H76" s="125"/>
      <c r="I76" s="125"/>
      <c r="J76" s="125"/>
      <c r="K76" s="125"/>
      <c r="L76" s="126"/>
    </row>
    <row r="77" spans="1:12" ht="12.75" customHeight="1" x14ac:dyDescent="0.2">
      <c r="A77" s="81"/>
      <c r="B77" s="90"/>
      <c r="C77" s="91" t="s">
        <v>68</v>
      </c>
      <c r="D77" s="92"/>
      <c r="E77" s="74"/>
      <c r="F77" s="76"/>
      <c r="G77" s="74"/>
      <c r="H77" s="75"/>
      <c r="I77" s="75"/>
      <c r="J77" s="76"/>
      <c r="K77" s="74"/>
      <c r="L77" s="76"/>
    </row>
    <row r="78" spans="1:12" ht="47.25" customHeight="1" x14ac:dyDescent="0.2">
      <c r="A78" s="51"/>
      <c r="B78" s="127"/>
      <c r="C78" s="128" t="s">
        <v>86</v>
      </c>
      <c r="D78" s="129"/>
      <c r="E78" s="95" t="s">
        <v>70</v>
      </c>
      <c r="F78" s="96"/>
      <c r="G78" s="97" t="s">
        <v>87</v>
      </c>
      <c r="H78" s="98"/>
      <c r="I78" s="98"/>
      <c r="J78" s="99"/>
      <c r="K78" s="130">
        <v>1</v>
      </c>
      <c r="L78" s="131"/>
    </row>
    <row r="79" spans="1:12" ht="47.25" customHeight="1" x14ac:dyDescent="0.2">
      <c r="A79" s="51"/>
      <c r="B79" s="132"/>
      <c r="C79" s="107" t="s">
        <v>72</v>
      </c>
      <c r="D79" s="108"/>
      <c r="E79" s="95" t="s">
        <v>70</v>
      </c>
      <c r="F79" s="96"/>
      <c r="G79" s="97" t="s">
        <v>73</v>
      </c>
      <c r="H79" s="102"/>
      <c r="I79" s="102"/>
      <c r="J79" s="103"/>
      <c r="K79" s="95">
        <f>K80</f>
        <v>10.5</v>
      </c>
      <c r="L79" s="96"/>
    </row>
    <row r="80" spans="1:12" ht="39.75" customHeight="1" x14ac:dyDescent="0.2">
      <c r="A80" s="33"/>
      <c r="B80" s="132"/>
      <c r="C80" s="113" t="s">
        <v>88</v>
      </c>
      <c r="D80" s="114"/>
      <c r="E80" s="95" t="s">
        <v>70</v>
      </c>
      <c r="F80" s="96"/>
      <c r="G80" s="97" t="s">
        <v>73</v>
      </c>
      <c r="H80" s="102"/>
      <c r="I80" s="102"/>
      <c r="J80" s="103"/>
      <c r="K80" s="112">
        <v>10.5</v>
      </c>
      <c r="L80" s="104"/>
    </row>
    <row r="81" spans="1:12" ht="15" customHeight="1" x14ac:dyDescent="0.2">
      <c r="A81" s="29"/>
      <c r="B81" s="90"/>
      <c r="C81" s="105" t="s">
        <v>75</v>
      </c>
      <c r="D81" s="106"/>
      <c r="E81" s="74"/>
      <c r="F81" s="76"/>
      <c r="G81" s="37"/>
      <c r="H81" s="38"/>
      <c r="I81" s="38"/>
      <c r="J81" s="39"/>
      <c r="K81" s="37"/>
      <c r="L81" s="39"/>
    </row>
    <row r="82" spans="1:12" ht="36" customHeight="1" x14ac:dyDescent="0.2">
      <c r="A82" s="29"/>
      <c r="B82" s="90"/>
      <c r="C82" s="113" t="s">
        <v>89</v>
      </c>
      <c r="D82" s="114"/>
      <c r="E82" s="95" t="s">
        <v>70</v>
      </c>
      <c r="F82" s="96"/>
      <c r="G82" s="97" t="s">
        <v>71</v>
      </c>
      <c r="H82" s="102"/>
      <c r="I82" s="102"/>
      <c r="J82" s="103"/>
      <c r="K82" s="112">
        <f>9+8+1+2+1</f>
        <v>21</v>
      </c>
      <c r="L82" s="104"/>
    </row>
    <row r="83" spans="1:12" ht="29.25" customHeight="1" x14ac:dyDescent="0.2">
      <c r="A83" s="29"/>
      <c r="B83" s="90"/>
      <c r="C83" s="119" t="s">
        <v>81</v>
      </c>
      <c r="D83" s="120"/>
      <c r="E83" s="74"/>
      <c r="F83" s="76"/>
      <c r="G83" s="37"/>
      <c r="H83" s="38"/>
      <c r="I83" s="38"/>
      <c r="J83" s="39"/>
      <c r="K83" s="37"/>
      <c r="L83" s="39"/>
    </row>
    <row r="84" spans="1:12" ht="62.25" customHeight="1" x14ac:dyDescent="0.2">
      <c r="A84" s="29"/>
      <c r="B84" s="90"/>
      <c r="C84" s="107" t="s">
        <v>90</v>
      </c>
      <c r="D84" s="108"/>
      <c r="E84" s="95" t="s">
        <v>70</v>
      </c>
      <c r="F84" s="96"/>
      <c r="G84" s="97" t="s">
        <v>91</v>
      </c>
      <c r="H84" s="102"/>
      <c r="I84" s="102"/>
      <c r="J84" s="103"/>
      <c r="K84" s="112">
        <f>K82/K80</f>
        <v>2</v>
      </c>
      <c r="L84" s="104"/>
    </row>
    <row r="85" spans="1:12" ht="29.25" customHeight="1" x14ac:dyDescent="0.2">
      <c r="A85" s="123">
        <v>3</v>
      </c>
      <c r="B85" s="86" t="s">
        <v>42</v>
      </c>
      <c r="C85" s="87" t="s">
        <v>67</v>
      </c>
      <c r="D85" s="88"/>
      <c r="E85" s="124" t="s">
        <v>55</v>
      </c>
      <c r="F85" s="125"/>
      <c r="G85" s="125"/>
      <c r="H85" s="125"/>
      <c r="I85" s="125"/>
      <c r="J85" s="125"/>
      <c r="K85" s="125"/>
      <c r="L85" s="126"/>
    </row>
    <row r="86" spans="1:12" ht="15" customHeight="1" x14ac:dyDescent="0.2">
      <c r="A86" s="29"/>
      <c r="B86" s="90"/>
      <c r="C86" s="91" t="s">
        <v>68</v>
      </c>
      <c r="D86" s="92"/>
      <c r="E86" s="133"/>
      <c r="F86" s="134"/>
      <c r="G86" s="135"/>
      <c r="H86" s="135"/>
      <c r="I86" s="135"/>
      <c r="J86" s="135"/>
      <c r="K86" s="136"/>
      <c r="L86" s="137"/>
    </row>
    <row r="87" spans="1:12" ht="62.25" customHeight="1" x14ac:dyDescent="0.2">
      <c r="A87" s="29"/>
      <c r="B87" s="90"/>
      <c r="C87" s="107" t="s">
        <v>92</v>
      </c>
      <c r="D87" s="108"/>
      <c r="E87" s="95" t="s">
        <v>70</v>
      </c>
      <c r="F87" s="96"/>
      <c r="G87" s="107" t="s">
        <v>93</v>
      </c>
      <c r="H87" s="138"/>
      <c r="I87" s="138"/>
      <c r="J87" s="108"/>
      <c r="K87" s="112">
        <v>1</v>
      </c>
      <c r="L87" s="104"/>
    </row>
    <row r="88" spans="1:12" ht="39.75" customHeight="1" x14ac:dyDescent="0.2">
      <c r="A88" s="29"/>
      <c r="B88" s="90"/>
      <c r="C88" s="107" t="s">
        <v>72</v>
      </c>
      <c r="D88" s="108"/>
      <c r="E88" s="95" t="s">
        <v>70</v>
      </c>
      <c r="F88" s="96"/>
      <c r="G88" s="97" t="s">
        <v>73</v>
      </c>
      <c r="H88" s="102"/>
      <c r="I88" s="102"/>
      <c r="J88" s="103"/>
      <c r="K88" s="95">
        <f>K89+K90+K91+K92</f>
        <v>7.5</v>
      </c>
      <c r="L88" s="96"/>
    </row>
    <row r="89" spans="1:12" ht="36.75" customHeight="1" x14ac:dyDescent="0.2">
      <c r="A89" s="29"/>
      <c r="B89" s="90"/>
      <c r="C89" s="113" t="s">
        <v>94</v>
      </c>
      <c r="D89" s="114"/>
      <c r="E89" s="95" t="s">
        <v>70</v>
      </c>
      <c r="F89" s="96"/>
      <c r="G89" s="97" t="s">
        <v>73</v>
      </c>
      <c r="H89" s="102"/>
      <c r="I89" s="102"/>
      <c r="J89" s="103"/>
      <c r="K89" s="112">
        <v>5</v>
      </c>
      <c r="L89" s="104"/>
    </row>
    <row r="90" spans="1:12" ht="54" customHeight="1" x14ac:dyDescent="0.2">
      <c r="A90" s="29"/>
      <c r="B90" s="90"/>
      <c r="C90" s="113" t="s">
        <v>95</v>
      </c>
      <c r="D90" s="114"/>
      <c r="E90" s="95" t="s">
        <v>70</v>
      </c>
      <c r="F90" s="96"/>
      <c r="G90" s="97" t="s">
        <v>73</v>
      </c>
      <c r="H90" s="102"/>
      <c r="I90" s="102"/>
      <c r="J90" s="103"/>
      <c r="K90" s="112">
        <v>1</v>
      </c>
      <c r="L90" s="104"/>
    </row>
    <row r="91" spans="1:12" ht="31.5" customHeight="1" x14ac:dyDescent="0.2">
      <c r="A91" s="29"/>
      <c r="B91" s="90"/>
      <c r="C91" s="113" t="s">
        <v>96</v>
      </c>
      <c r="D91" s="114"/>
      <c r="E91" s="95" t="s">
        <v>70</v>
      </c>
      <c r="F91" s="96"/>
      <c r="G91" s="97" t="s">
        <v>73</v>
      </c>
      <c r="H91" s="102"/>
      <c r="I91" s="102"/>
      <c r="J91" s="103"/>
      <c r="K91" s="112">
        <v>1</v>
      </c>
      <c r="L91" s="104"/>
    </row>
    <row r="92" spans="1:12" ht="30" customHeight="1" x14ac:dyDescent="0.2">
      <c r="A92" s="29"/>
      <c r="B92" s="90"/>
      <c r="C92" s="113" t="s">
        <v>88</v>
      </c>
      <c r="D92" s="114"/>
      <c r="E92" s="95" t="s">
        <v>70</v>
      </c>
      <c r="F92" s="96"/>
      <c r="G92" s="97" t="s">
        <v>73</v>
      </c>
      <c r="H92" s="102"/>
      <c r="I92" s="102"/>
      <c r="J92" s="103"/>
      <c r="K92" s="112">
        <v>0.5</v>
      </c>
      <c r="L92" s="104"/>
    </row>
    <row r="93" spans="1:12" ht="17.25" customHeight="1" x14ac:dyDescent="0.2">
      <c r="A93" s="29"/>
      <c r="B93" s="90"/>
      <c r="C93" s="105" t="s">
        <v>75</v>
      </c>
      <c r="D93" s="106"/>
      <c r="E93" s="133"/>
      <c r="F93" s="134"/>
      <c r="G93" s="135"/>
      <c r="H93" s="135"/>
      <c r="I93" s="135"/>
      <c r="J93" s="135"/>
      <c r="K93" s="136"/>
      <c r="L93" s="137"/>
    </row>
    <row r="94" spans="1:12" ht="47.25" customHeight="1" x14ac:dyDescent="0.2">
      <c r="A94" s="29"/>
      <c r="B94" s="90"/>
      <c r="C94" s="109" t="s">
        <v>97</v>
      </c>
      <c r="D94" s="111"/>
      <c r="E94" s="95" t="s">
        <v>98</v>
      </c>
      <c r="F94" s="96"/>
      <c r="G94" s="97" t="s">
        <v>99</v>
      </c>
      <c r="H94" s="102"/>
      <c r="I94" s="102"/>
      <c r="J94" s="103"/>
      <c r="K94" s="117">
        <v>190</v>
      </c>
      <c r="L94" s="118"/>
    </row>
    <row r="95" spans="1:12" ht="18" customHeight="1" x14ac:dyDescent="0.2">
      <c r="A95" s="29"/>
      <c r="B95" s="90"/>
      <c r="C95" s="119" t="s">
        <v>81</v>
      </c>
      <c r="D95" s="120"/>
      <c r="E95" s="133"/>
      <c r="F95" s="134"/>
      <c r="G95" s="135"/>
      <c r="H95" s="135"/>
      <c r="I95" s="135"/>
      <c r="J95" s="135"/>
      <c r="K95" s="136"/>
      <c r="L95" s="137"/>
    </row>
    <row r="96" spans="1:12" ht="22.5" customHeight="1" x14ac:dyDescent="0.2">
      <c r="A96" s="29"/>
      <c r="B96" s="90"/>
      <c r="C96" s="109" t="s">
        <v>100</v>
      </c>
      <c r="D96" s="111"/>
      <c r="E96" s="95" t="s">
        <v>101</v>
      </c>
      <c r="F96" s="96"/>
      <c r="G96" s="97" t="s">
        <v>102</v>
      </c>
      <c r="H96" s="102"/>
      <c r="I96" s="102"/>
      <c r="J96" s="103"/>
      <c r="K96" s="139">
        <f>L47/K94*1000</f>
        <v>2551.2368421052633</v>
      </c>
      <c r="L96" s="140"/>
    </row>
    <row r="97" spans="1:12" ht="22.5" customHeight="1" x14ac:dyDescent="0.2">
      <c r="A97" s="29"/>
      <c r="B97" s="90"/>
      <c r="C97" s="119" t="s">
        <v>103</v>
      </c>
      <c r="D97" s="120"/>
      <c r="E97" s="133"/>
      <c r="F97" s="134"/>
      <c r="G97" s="135"/>
      <c r="H97" s="135"/>
      <c r="I97" s="135"/>
      <c r="J97" s="135"/>
      <c r="K97" s="141"/>
      <c r="L97" s="142"/>
    </row>
    <row r="98" spans="1:12" ht="45.75" customHeight="1" x14ac:dyDescent="0.2">
      <c r="A98" s="29"/>
      <c r="B98" s="90"/>
      <c r="C98" s="113" t="s">
        <v>104</v>
      </c>
      <c r="D98" s="114"/>
      <c r="E98" s="95" t="s">
        <v>105</v>
      </c>
      <c r="F98" s="96"/>
      <c r="G98" s="97" t="s">
        <v>106</v>
      </c>
      <c r="H98" s="102"/>
      <c r="I98" s="102"/>
      <c r="J98" s="103"/>
      <c r="K98" s="117">
        <v>100</v>
      </c>
      <c r="L98" s="118"/>
    </row>
    <row r="99" spans="1:12" ht="41.25" customHeight="1" x14ac:dyDescent="0.2">
      <c r="A99" s="123">
        <v>4</v>
      </c>
      <c r="B99" s="86" t="s">
        <v>45</v>
      </c>
      <c r="C99" s="87" t="s">
        <v>67</v>
      </c>
      <c r="D99" s="88"/>
      <c r="E99" s="119" t="s">
        <v>56</v>
      </c>
      <c r="F99" s="143"/>
      <c r="G99" s="143"/>
      <c r="H99" s="143"/>
      <c r="I99" s="143"/>
      <c r="J99" s="143"/>
      <c r="K99" s="143"/>
      <c r="L99" s="120"/>
    </row>
    <row r="100" spans="1:12" ht="48" customHeight="1" x14ac:dyDescent="0.2">
      <c r="A100" s="29"/>
      <c r="B100" s="90"/>
      <c r="C100" s="105" t="s">
        <v>75</v>
      </c>
      <c r="D100" s="106"/>
      <c r="E100" s="74"/>
      <c r="F100" s="76"/>
      <c r="G100" s="37"/>
      <c r="H100" s="38"/>
      <c r="I100" s="38"/>
      <c r="J100" s="39"/>
      <c r="K100" s="37"/>
      <c r="L100" s="39"/>
    </row>
    <row r="101" spans="1:12" ht="60" customHeight="1" x14ac:dyDescent="0.2">
      <c r="A101" s="33"/>
      <c r="B101" s="90"/>
      <c r="C101" s="97" t="s">
        <v>107</v>
      </c>
      <c r="D101" s="103"/>
      <c r="E101" s="95" t="s">
        <v>70</v>
      </c>
      <c r="F101" s="96"/>
      <c r="G101" s="97" t="s">
        <v>108</v>
      </c>
      <c r="H101" s="102"/>
      <c r="I101" s="102"/>
      <c r="J101" s="103"/>
      <c r="K101" s="117">
        <v>20</v>
      </c>
      <c r="L101" s="118"/>
    </row>
    <row r="102" spans="1:12" x14ac:dyDescent="0.2">
      <c r="A102" s="29"/>
      <c r="B102" s="90"/>
      <c r="C102" s="124" t="s">
        <v>81</v>
      </c>
      <c r="D102" s="126"/>
      <c r="E102" s="95"/>
      <c r="F102" s="96"/>
      <c r="G102" s="112"/>
      <c r="H102" s="144"/>
      <c r="I102" s="144"/>
      <c r="J102" s="104"/>
      <c r="K102" s="112"/>
      <c r="L102" s="104"/>
    </row>
    <row r="103" spans="1:12" ht="63" customHeight="1" x14ac:dyDescent="0.2">
      <c r="A103" s="33"/>
      <c r="B103" s="90"/>
      <c r="C103" s="107" t="s">
        <v>109</v>
      </c>
      <c r="D103" s="108"/>
      <c r="E103" s="95" t="s">
        <v>101</v>
      </c>
      <c r="F103" s="96"/>
      <c r="G103" s="97" t="s">
        <v>110</v>
      </c>
      <c r="H103" s="102"/>
      <c r="I103" s="102"/>
      <c r="J103" s="103"/>
      <c r="K103" s="145">
        <v>1810</v>
      </c>
      <c r="L103" s="146"/>
    </row>
    <row r="104" spans="1:12" x14ac:dyDescent="0.2">
      <c r="A104" s="123">
        <v>5</v>
      </c>
      <c r="B104" s="86" t="s">
        <v>45</v>
      </c>
      <c r="C104" s="87" t="s">
        <v>67</v>
      </c>
      <c r="D104" s="88"/>
      <c r="E104" s="119" t="s">
        <v>57</v>
      </c>
      <c r="F104" s="143"/>
      <c r="G104" s="143"/>
      <c r="H104" s="143"/>
      <c r="I104" s="143"/>
      <c r="J104" s="143"/>
      <c r="K104" s="143"/>
      <c r="L104" s="120"/>
    </row>
    <row r="105" spans="1:12" x14ac:dyDescent="0.2">
      <c r="A105" s="81"/>
      <c r="B105" s="90"/>
      <c r="C105" s="91" t="s">
        <v>68</v>
      </c>
      <c r="D105" s="92"/>
      <c r="E105" s="74"/>
      <c r="F105" s="76"/>
      <c r="G105" s="74"/>
      <c r="H105" s="75"/>
      <c r="I105" s="75"/>
      <c r="J105" s="76"/>
      <c r="K105" s="74"/>
      <c r="L105" s="76"/>
    </row>
    <row r="106" spans="1:12" ht="24" customHeight="1" x14ac:dyDescent="0.2">
      <c r="A106" s="81"/>
      <c r="B106" s="90"/>
      <c r="C106" s="107" t="s">
        <v>111</v>
      </c>
      <c r="D106" s="108"/>
      <c r="E106" s="95" t="s">
        <v>112</v>
      </c>
      <c r="F106" s="96"/>
      <c r="G106" s="97" t="s">
        <v>113</v>
      </c>
      <c r="H106" s="102"/>
      <c r="I106" s="102"/>
      <c r="J106" s="103"/>
      <c r="K106" s="145">
        <v>6.3</v>
      </c>
      <c r="L106" s="146"/>
    </row>
    <row r="107" spans="1:12" x14ac:dyDescent="0.2">
      <c r="A107" s="29"/>
      <c r="B107" s="90"/>
      <c r="C107" s="105" t="s">
        <v>75</v>
      </c>
      <c r="D107" s="106"/>
      <c r="E107" s="74"/>
      <c r="F107" s="76"/>
      <c r="G107" s="37"/>
      <c r="H107" s="38"/>
      <c r="I107" s="38"/>
      <c r="J107" s="39"/>
      <c r="K107" s="37"/>
      <c r="L107" s="39"/>
    </row>
    <row r="108" spans="1:12" ht="25.5" customHeight="1" x14ac:dyDescent="0.2">
      <c r="A108" s="33"/>
      <c r="B108" s="90"/>
      <c r="C108" s="107" t="s">
        <v>114</v>
      </c>
      <c r="D108" s="108"/>
      <c r="E108" s="95" t="s">
        <v>70</v>
      </c>
      <c r="F108" s="96"/>
      <c r="G108" s="97" t="s">
        <v>115</v>
      </c>
      <c r="H108" s="102"/>
      <c r="I108" s="102"/>
      <c r="J108" s="103"/>
      <c r="K108" s="117">
        <v>1</v>
      </c>
      <c r="L108" s="118"/>
    </row>
    <row r="109" spans="1:12" x14ac:dyDescent="0.2">
      <c r="A109" s="29"/>
      <c r="B109" s="90"/>
      <c r="C109" s="124" t="s">
        <v>81</v>
      </c>
      <c r="D109" s="126"/>
      <c r="E109" s="95"/>
      <c r="F109" s="96"/>
      <c r="G109" s="112"/>
      <c r="H109" s="144"/>
      <c r="I109" s="144"/>
      <c r="J109" s="104"/>
      <c r="K109" s="112"/>
      <c r="L109" s="104"/>
    </row>
    <row r="110" spans="1:12" x14ac:dyDescent="0.2">
      <c r="A110" s="33"/>
      <c r="B110" s="132"/>
      <c r="C110" s="107" t="s">
        <v>116</v>
      </c>
      <c r="D110" s="108"/>
      <c r="E110" s="95" t="s">
        <v>101</v>
      </c>
      <c r="F110" s="96"/>
      <c r="G110" s="97" t="s">
        <v>102</v>
      </c>
      <c r="H110" s="102"/>
      <c r="I110" s="102"/>
      <c r="J110" s="103"/>
      <c r="K110" s="145">
        <f>6300</f>
        <v>6300</v>
      </c>
      <c r="L110" s="146"/>
    </row>
    <row r="111" spans="1:12" ht="12.75" hidden="1" customHeight="1" x14ac:dyDescent="0.2"/>
    <row r="112" spans="1:12" x14ac:dyDescent="0.2">
      <c r="A112" s="3" t="s">
        <v>117</v>
      </c>
    </row>
    <row r="113" spans="1:13" hidden="1" x14ac:dyDescent="0.2">
      <c r="M113" s="43" t="s">
        <v>48</v>
      </c>
    </row>
    <row r="114" spans="1:13" x14ac:dyDescent="0.2">
      <c r="A114" s="147" t="s">
        <v>118</v>
      </c>
      <c r="B114" s="148" t="s">
        <v>119</v>
      </c>
      <c r="C114" s="45" t="s">
        <v>39</v>
      </c>
      <c r="D114" s="149" t="s">
        <v>120</v>
      </c>
      <c r="E114" s="150"/>
      <c r="F114" s="151"/>
      <c r="G114" s="149" t="s">
        <v>121</v>
      </c>
      <c r="H114" s="150"/>
      <c r="I114" s="151"/>
      <c r="J114" s="149" t="s">
        <v>122</v>
      </c>
      <c r="K114" s="150"/>
      <c r="L114" s="151"/>
      <c r="M114" s="152" t="s">
        <v>123</v>
      </c>
    </row>
    <row r="115" spans="1:13" ht="24" x14ac:dyDescent="0.2">
      <c r="A115" s="153"/>
      <c r="B115" s="154"/>
      <c r="C115" s="49"/>
      <c r="D115" s="155" t="s">
        <v>50</v>
      </c>
      <c r="E115" s="155" t="s">
        <v>51</v>
      </c>
      <c r="F115" s="155" t="s">
        <v>52</v>
      </c>
      <c r="G115" s="155" t="s">
        <v>50</v>
      </c>
      <c r="H115" s="155" t="s">
        <v>51</v>
      </c>
      <c r="I115" s="155" t="s">
        <v>52</v>
      </c>
      <c r="J115" s="155" t="s">
        <v>50</v>
      </c>
      <c r="K115" s="155" t="s">
        <v>51</v>
      </c>
      <c r="L115" s="155" t="s">
        <v>52</v>
      </c>
      <c r="M115" s="156"/>
    </row>
    <row r="116" spans="1:13" x14ac:dyDescent="0.2">
      <c r="A116" s="51">
        <v>1</v>
      </c>
      <c r="B116" s="51">
        <v>2</v>
      </c>
      <c r="C116" s="51">
        <v>3</v>
      </c>
      <c r="D116" s="51">
        <v>4</v>
      </c>
      <c r="E116" s="51">
        <v>5</v>
      </c>
      <c r="F116" s="51">
        <v>6</v>
      </c>
      <c r="G116" s="51">
        <v>7</v>
      </c>
      <c r="H116" s="51">
        <v>8</v>
      </c>
      <c r="I116" s="51">
        <v>9</v>
      </c>
      <c r="J116" s="51">
        <v>10</v>
      </c>
      <c r="K116" s="51">
        <v>11</v>
      </c>
      <c r="L116" s="51">
        <v>12</v>
      </c>
      <c r="M116" s="51">
        <v>13</v>
      </c>
    </row>
    <row r="117" spans="1:13" ht="9.75" customHeight="1" x14ac:dyDescent="0.2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</row>
    <row r="118" spans="1:13" hidden="1" x14ac:dyDescent="0.2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</row>
    <row r="119" spans="1:13" hidden="1" x14ac:dyDescent="0.2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</row>
    <row r="120" spans="1:13" hidden="1" x14ac:dyDescent="0.2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</row>
    <row r="121" spans="1:13" hidden="1" x14ac:dyDescent="0.2"/>
    <row r="122" spans="1:13" x14ac:dyDescent="0.2">
      <c r="A122" s="157" t="s">
        <v>124</v>
      </c>
      <c r="B122" s="157"/>
      <c r="C122" s="157"/>
      <c r="D122" s="157"/>
      <c r="E122" s="157"/>
      <c r="F122" s="157"/>
      <c r="G122" s="157"/>
      <c r="H122" s="157"/>
      <c r="I122" s="157"/>
      <c r="J122" s="157"/>
      <c r="K122" s="157"/>
      <c r="L122" s="157"/>
      <c r="M122" s="157"/>
    </row>
    <row r="123" spans="1:13" x14ac:dyDescent="0.2">
      <c r="A123" s="3" t="s">
        <v>125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3" x14ac:dyDescent="0.2">
      <c r="A124" s="3" t="s">
        <v>126</v>
      </c>
    </row>
    <row r="125" spans="1:13" ht="11.25" customHeight="1" x14ac:dyDescent="0.2"/>
    <row r="126" spans="1:13" x14ac:dyDescent="0.2">
      <c r="A126" s="3" t="s">
        <v>127</v>
      </c>
      <c r="E126" s="5"/>
      <c r="F126" s="5"/>
      <c r="I126" s="9"/>
      <c r="J126" s="158" t="s">
        <v>128</v>
      </c>
      <c r="K126" s="5"/>
    </row>
    <row r="127" spans="1:13" x14ac:dyDescent="0.2">
      <c r="A127" s="3" t="s">
        <v>129</v>
      </c>
      <c r="E127" s="15" t="s">
        <v>130</v>
      </c>
      <c r="F127" s="15"/>
      <c r="I127" s="159" t="s">
        <v>131</v>
      </c>
      <c r="J127" s="159"/>
      <c r="K127" s="159"/>
    </row>
    <row r="128" spans="1:13" ht="6.75" customHeight="1" x14ac:dyDescent="0.2">
      <c r="I128" s="160"/>
      <c r="J128" s="160"/>
      <c r="K128" s="160"/>
    </row>
    <row r="129" spans="1:11" x14ac:dyDescent="0.2">
      <c r="A129" t="s">
        <v>132</v>
      </c>
    </row>
    <row r="130" spans="1:11" x14ac:dyDescent="0.2">
      <c r="A130" s="3" t="s">
        <v>133</v>
      </c>
      <c r="E130" s="5"/>
      <c r="F130" s="5"/>
      <c r="I130" s="5"/>
      <c r="J130" s="5" t="s">
        <v>134</v>
      </c>
      <c r="K130" s="5"/>
    </row>
    <row r="131" spans="1:11" x14ac:dyDescent="0.2">
      <c r="E131" s="15" t="s">
        <v>130</v>
      </c>
      <c r="F131" s="15"/>
      <c r="I131" s="161" t="s">
        <v>131</v>
      </c>
      <c r="J131" s="161"/>
      <c r="K131" s="161"/>
    </row>
  </sheetData>
  <mergeCells count="217">
    <mergeCell ref="M114:M115"/>
    <mergeCell ref="A122:M122"/>
    <mergeCell ref="E127:F127"/>
    <mergeCell ref="I127:K127"/>
    <mergeCell ref="E131:F131"/>
    <mergeCell ref="I131:K131"/>
    <mergeCell ref="C110:D110"/>
    <mergeCell ref="E110:F110"/>
    <mergeCell ref="G110:J110"/>
    <mergeCell ref="K110:L110"/>
    <mergeCell ref="A114:A115"/>
    <mergeCell ref="B114:B115"/>
    <mergeCell ref="C114:C115"/>
    <mergeCell ref="D114:F114"/>
    <mergeCell ref="G114:I114"/>
    <mergeCell ref="J114:L114"/>
    <mergeCell ref="C108:D108"/>
    <mergeCell ref="E108:F108"/>
    <mergeCell ref="G108:J108"/>
    <mergeCell ref="K108:L108"/>
    <mergeCell ref="C109:D109"/>
    <mergeCell ref="E109:F109"/>
    <mergeCell ref="G109:J109"/>
    <mergeCell ref="K109:L109"/>
    <mergeCell ref="C106:D106"/>
    <mergeCell ref="E106:F106"/>
    <mergeCell ref="G106:J106"/>
    <mergeCell ref="K106:L106"/>
    <mergeCell ref="C107:D107"/>
    <mergeCell ref="E107:F107"/>
    <mergeCell ref="G107:J107"/>
    <mergeCell ref="K107:L107"/>
    <mergeCell ref="C104:D104"/>
    <mergeCell ref="E104:L104"/>
    <mergeCell ref="C105:D105"/>
    <mergeCell ref="E105:F105"/>
    <mergeCell ref="G105:J105"/>
    <mergeCell ref="K105:L105"/>
    <mergeCell ref="C102:D102"/>
    <mergeCell ref="E102:F102"/>
    <mergeCell ref="G102:J102"/>
    <mergeCell ref="K102:L102"/>
    <mergeCell ref="C103:D103"/>
    <mergeCell ref="E103:F103"/>
    <mergeCell ref="G103:J103"/>
    <mergeCell ref="K103:L103"/>
    <mergeCell ref="C100:D100"/>
    <mergeCell ref="E100:F100"/>
    <mergeCell ref="G100:J100"/>
    <mergeCell ref="K100:L100"/>
    <mergeCell ref="C101:D101"/>
    <mergeCell ref="E101:F101"/>
    <mergeCell ref="G101:J101"/>
    <mergeCell ref="K101:L101"/>
    <mergeCell ref="C98:D98"/>
    <mergeCell ref="E98:F98"/>
    <mergeCell ref="G98:J98"/>
    <mergeCell ref="K98:L98"/>
    <mergeCell ref="C99:D99"/>
    <mergeCell ref="E99:L99"/>
    <mergeCell ref="C95:D95"/>
    <mergeCell ref="C96:D96"/>
    <mergeCell ref="E96:F96"/>
    <mergeCell ref="G96:J96"/>
    <mergeCell ref="K96:L96"/>
    <mergeCell ref="C97:D97"/>
    <mergeCell ref="C92:D92"/>
    <mergeCell ref="E92:F92"/>
    <mergeCell ref="G92:J92"/>
    <mergeCell ref="K92:L92"/>
    <mergeCell ref="C93:D93"/>
    <mergeCell ref="C94:D94"/>
    <mergeCell ref="E94:F94"/>
    <mergeCell ref="G94:J94"/>
    <mergeCell ref="K94:L94"/>
    <mergeCell ref="C90:D90"/>
    <mergeCell ref="E90:F90"/>
    <mergeCell ref="G90:J90"/>
    <mergeCell ref="K90:L90"/>
    <mergeCell ref="C91:D91"/>
    <mergeCell ref="E91:F91"/>
    <mergeCell ref="G91:J91"/>
    <mergeCell ref="K91:L91"/>
    <mergeCell ref="C88:D88"/>
    <mergeCell ref="E88:F88"/>
    <mergeCell ref="G88:J88"/>
    <mergeCell ref="K88:L88"/>
    <mergeCell ref="C89:D89"/>
    <mergeCell ref="E89:F89"/>
    <mergeCell ref="G89:J89"/>
    <mergeCell ref="K89:L89"/>
    <mergeCell ref="C85:D85"/>
    <mergeCell ref="E85:L85"/>
    <mergeCell ref="C86:D86"/>
    <mergeCell ref="C87:D87"/>
    <mergeCell ref="E87:F87"/>
    <mergeCell ref="G87:J87"/>
    <mergeCell ref="K87:L87"/>
    <mergeCell ref="C83:D83"/>
    <mergeCell ref="E83:F83"/>
    <mergeCell ref="G83:J83"/>
    <mergeCell ref="K83:L83"/>
    <mergeCell ref="C84:D84"/>
    <mergeCell ref="E84:F84"/>
    <mergeCell ref="G84:J84"/>
    <mergeCell ref="K84:L84"/>
    <mergeCell ref="C81:D81"/>
    <mergeCell ref="E81:F81"/>
    <mergeCell ref="G81:J81"/>
    <mergeCell ref="K81:L81"/>
    <mergeCell ref="C82:D82"/>
    <mergeCell ref="E82:F82"/>
    <mergeCell ref="G82:J82"/>
    <mergeCell ref="K82:L82"/>
    <mergeCell ref="C79:D79"/>
    <mergeCell ref="E79:F79"/>
    <mergeCell ref="G79:J79"/>
    <mergeCell ref="K79:L79"/>
    <mergeCell ref="C80:D80"/>
    <mergeCell ref="E80:F80"/>
    <mergeCell ref="G80:J80"/>
    <mergeCell ref="K80:L80"/>
    <mergeCell ref="C77:D77"/>
    <mergeCell ref="E77:F77"/>
    <mergeCell ref="G77:J77"/>
    <mergeCell ref="K77:L77"/>
    <mergeCell ref="C78:D78"/>
    <mergeCell ref="E78:F78"/>
    <mergeCell ref="G78:J78"/>
    <mergeCell ref="K78:L78"/>
    <mergeCell ref="C75:D75"/>
    <mergeCell ref="E75:F75"/>
    <mergeCell ref="G75:J75"/>
    <mergeCell ref="K75:L75"/>
    <mergeCell ref="C76:D76"/>
    <mergeCell ref="E76:L76"/>
    <mergeCell ref="C73:D73"/>
    <mergeCell ref="E73:F73"/>
    <mergeCell ref="G73:J73"/>
    <mergeCell ref="K73:L73"/>
    <mergeCell ref="C74:D74"/>
    <mergeCell ref="E74:F74"/>
    <mergeCell ref="G74:J74"/>
    <mergeCell ref="K74:L74"/>
    <mergeCell ref="C71:D71"/>
    <mergeCell ref="E71:F71"/>
    <mergeCell ref="G71:J71"/>
    <mergeCell ref="K71:L71"/>
    <mergeCell ref="C72:D72"/>
    <mergeCell ref="E72:F72"/>
    <mergeCell ref="G72:J72"/>
    <mergeCell ref="K72:L72"/>
    <mergeCell ref="C69:D69"/>
    <mergeCell ref="E69:F69"/>
    <mergeCell ref="G69:J69"/>
    <mergeCell ref="K69:L69"/>
    <mergeCell ref="C70:D70"/>
    <mergeCell ref="E70:F70"/>
    <mergeCell ref="G70:J70"/>
    <mergeCell ref="K70:L70"/>
    <mergeCell ref="C67:D67"/>
    <mergeCell ref="E67:F67"/>
    <mergeCell ref="G67:J67"/>
    <mergeCell ref="K67:L67"/>
    <mergeCell ref="C68:D68"/>
    <mergeCell ref="E68:F68"/>
    <mergeCell ref="G68:J68"/>
    <mergeCell ref="K68:L68"/>
    <mergeCell ref="C65:D65"/>
    <mergeCell ref="E65:F65"/>
    <mergeCell ref="G65:J65"/>
    <mergeCell ref="K65:L65"/>
    <mergeCell ref="C66:D66"/>
    <mergeCell ref="E66:F66"/>
    <mergeCell ref="G66:J66"/>
    <mergeCell ref="K66:L66"/>
    <mergeCell ref="K62:L62"/>
    <mergeCell ref="C63:D63"/>
    <mergeCell ref="E63:F63"/>
    <mergeCell ref="G63:J63"/>
    <mergeCell ref="K63:L63"/>
    <mergeCell ref="C64:D64"/>
    <mergeCell ref="E64:L64"/>
    <mergeCell ref="J56:J57"/>
    <mergeCell ref="A58:F58"/>
    <mergeCell ref="A59:F59"/>
    <mergeCell ref="C62:D62"/>
    <mergeCell ref="E62:F62"/>
    <mergeCell ref="G62:J62"/>
    <mergeCell ref="D49:I49"/>
    <mergeCell ref="D50:I50"/>
    <mergeCell ref="D51:I51"/>
    <mergeCell ref="D52:I52"/>
    <mergeCell ref="A56:F57"/>
    <mergeCell ref="G56:G57"/>
    <mergeCell ref="H56:H57"/>
    <mergeCell ref="I56:I57"/>
    <mergeCell ref="L42:L43"/>
    <mergeCell ref="D44:I44"/>
    <mergeCell ref="D45:I45"/>
    <mergeCell ref="D46:I46"/>
    <mergeCell ref="D47:I47"/>
    <mergeCell ref="D48:I48"/>
    <mergeCell ref="C37:D37"/>
    <mergeCell ref="E37:K37"/>
    <mergeCell ref="C38:D38"/>
    <mergeCell ref="E38:K38"/>
    <mergeCell ref="A42:A43"/>
    <mergeCell ref="B42:B43"/>
    <mergeCell ref="D42:I43"/>
    <mergeCell ref="K42:K43"/>
    <mergeCell ref="I7:L7"/>
    <mergeCell ref="B15:K15"/>
    <mergeCell ref="E22:K22"/>
    <mergeCell ref="A29:M29"/>
    <mergeCell ref="C36:D36"/>
    <mergeCell ref="E36:K36"/>
  </mergeCells>
  <pageMargins left="0" right="0" top="0.98425196850393704" bottom="0.98425196850393704" header="0.51181102362204722" footer="0.51181102362204722"/>
  <pageSetup paperSize="9" scale="95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1160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2018-11-05T07:36:37Z</dcterms:created>
  <dcterms:modified xsi:type="dcterms:W3CDTF">2018-11-05T07:38:05Z</dcterms:modified>
</cp:coreProperties>
</file>